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bookViews>
    <workbookView xWindow="0" yWindow="0" windowWidth="19200" windowHeight="11595"/>
  </bookViews>
  <sheets>
    <sheet name="PLAN NABAVE ZA 2021" sheetId="2" r:id="rId1"/>
    <sheet name="Rpt_PlanNabave" sheetId="1" r:id="rId2"/>
  </sheets>
  <externalReferences>
    <externalReference r:id="rId3"/>
    <externalReference r:id="rId4"/>
  </externalReferences>
  <definedNames>
    <definedName name="DANE">[2]Sheet2!$B$1:$B$2</definedName>
    <definedName name="_xlnm.Print_Titles" localSheetId="0">'PLAN NABAVE ZA 2021'!$1:$6</definedName>
    <definedName name="_xlnm.Print_Titles" localSheetId="1">Rpt_PlanNabave!$1:$5</definedName>
    <definedName name="_xlnm.Print_Area" localSheetId="0">'PLAN NABAVE ZA 2021'!$A$1:$E$131</definedName>
    <definedName name="POSTUPCI" localSheetId="0">[2]Sheet2!$A$1:$A$12</definedName>
    <definedName name="POSTUPCI">[1]Sheet2!$A$1:$A$12</definedName>
    <definedName name="REZIM">[2]Sheet2!$E$1:$E$4</definedName>
    <definedName name="UON">[2]Sheet2!$C$1:$C$3</definedName>
  </definedNames>
  <calcPr calcId="179021" fullCalcOnLoad="1"/>
</workbook>
</file>

<file path=xl/calcChain.xml><?xml version="1.0" encoding="utf-8"?>
<calcChain xmlns="http://schemas.openxmlformats.org/spreadsheetml/2006/main">
  <c r="D123" i="2" l="1"/>
  <c r="D106" i="2"/>
  <c r="D105" i="2"/>
  <c r="D104" i="2"/>
  <c r="D103" i="2"/>
  <c r="D102" i="2"/>
  <c r="D116" i="2"/>
  <c r="D112" i="2"/>
  <c r="D91" i="2"/>
  <c r="D89" i="2"/>
  <c r="D86" i="2"/>
  <c r="D83" i="2"/>
  <c r="D80" i="2"/>
  <c r="D78" i="2"/>
  <c r="D75" i="2"/>
  <c r="D71" i="2"/>
  <c r="D72" i="2"/>
  <c r="D68" i="2"/>
  <c r="D66" i="2"/>
  <c r="D62" i="2"/>
  <c r="D60" i="2"/>
  <c r="D56" i="2"/>
  <c r="D52" i="2"/>
  <c r="D51" i="2"/>
  <c r="D46" i="2"/>
  <c r="D45" i="2"/>
  <c r="D43" i="2"/>
  <c r="D42" i="2"/>
  <c r="D37" i="2"/>
  <c r="D26" i="2"/>
  <c r="D15" i="2"/>
  <c r="D9" i="2"/>
  <c r="D65" i="2"/>
  <c r="D50" i="2"/>
  <c r="D77" i="2"/>
  <c r="D82" i="2"/>
  <c r="D88" i="2"/>
  <c r="D8" i="2"/>
  <c r="D70" i="2"/>
  <c r="D97" i="2"/>
  <c r="D95" i="2"/>
  <c r="D93" i="2"/>
  <c r="D7" i="2"/>
  <c r="D121" i="2"/>
</calcChain>
</file>

<file path=xl/sharedStrings.xml><?xml version="1.0" encoding="utf-8"?>
<sst xmlns="http://schemas.openxmlformats.org/spreadsheetml/2006/main" count="443" uniqueCount="233">
  <si>
    <t>PLAN NABAVE</t>
  </si>
  <si>
    <t>Naziv naručitelja: GRAD SLAVONSKI BROD</t>
  </si>
  <si>
    <t>Rbr</t>
  </si>
  <si>
    <t>Evidencijski broj nabave</t>
  </si>
  <si>
    <t>Predmet nabave</t>
  </si>
  <si>
    <t>Brojčana oznaka premeta nabave iz CPV-a</t>
  </si>
  <si>
    <t>Procijenjena vrijednost nabave (u kunama)</t>
  </si>
  <si>
    <t>Vrsta postupka (uključujući jednostavne nabave)</t>
  </si>
  <si>
    <t>Posebni režim nabave</t>
  </si>
  <si>
    <t>Predmet podijeljen na grupe</t>
  </si>
  <si>
    <t>Sklapa se Ugovor/okvirni sporazum</t>
  </si>
  <si>
    <t>Planirani početak postupka</t>
  </si>
  <si>
    <t>Planirano trajanje ugovora ili okvirnog sporazuma</t>
  </si>
  <si>
    <t>Vrijedi od</t>
  </si>
  <si>
    <t>Vrijedi do</t>
  </si>
  <si>
    <t>Napomena</t>
  </si>
  <si>
    <t>Status promjene</t>
  </si>
  <si>
    <t>OŠ ''Milan Amruš'' Slavonski Brod</t>
  </si>
  <si>
    <t xml:space="preserve">                          Godina: 2021</t>
  </si>
  <si>
    <t>Boja za štampače i fotokopirne uređaje</t>
  </si>
  <si>
    <t>30125100-2</t>
  </si>
  <si>
    <t>Postupak jednostavne nabave</t>
  </si>
  <si>
    <t>prosinac, 2020.</t>
  </si>
  <si>
    <t>Ugovor</t>
  </si>
  <si>
    <t>1.</t>
  </si>
  <si>
    <t>2.</t>
  </si>
  <si>
    <t>Uredski materijal (potrepštine)</t>
  </si>
  <si>
    <t>Didaktički materijal (potrepštine za nastavu)</t>
  </si>
  <si>
    <t>3.</t>
  </si>
  <si>
    <t>30000000-9</t>
  </si>
  <si>
    <t>Nabavu provodi osnivač - Grad Slavonski Brod</t>
  </si>
  <si>
    <t>Materijal i sredstva za čišćenje i održavanje</t>
  </si>
  <si>
    <t>4.</t>
  </si>
  <si>
    <t>5.</t>
  </si>
  <si>
    <t>39000000-2</t>
  </si>
  <si>
    <t>Materijal za higijenske potrebe i njegu</t>
  </si>
  <si>
    <t>Svježe meso (junetina)</t>
  </si>
  <si>
    <t>Mješano mljeveno meso</t>
  </si>
  <si>
    <t>Mesne prerađevine (salama, slanina)</t>
  </si>
  <si>
    <t>Svježe meso peradi (puretina)</t>
  </si>
  <si>
    <t>Prerađevine peradi (hrenovke)</t>
  </si>
  <si>
    <t>Svježe voće i povrće</t>
  </si>
  <si>
    <t>Mlijeko i mliječni proizvodi</t>
  </si>
  <si>
    <t>Pekarski proizvodi (kruh i pecivo)</t>
  </si>
  <si>
    <t>Namirnice - prehrambena roba</t>
  </si>
  <si>
    <t>Plin za plinovodnu mrežu</t>
  </si>
  <si>
    <t>Električna energija</t>
  </si>
  <si>
    <t>Dizelsko gorivo</t>
  </si>
  <si>
    <t>33000000-0</t>
  </si>
  <si>
    <t>15111000-9</t>
  </si>
  <si>
    <t>15131130-5</t>
  </si>
  <si>
    <t>15131200-7</t>
  </si>
  <si>
    <t>15112000-6</t>
  </si>
  <si>
    <t>15131135-0</t>
  </si>
  <si>
    <t>03220000-9</t>
  </si>
  <si>
    <t>15500000-3</t>
  </si>
  <si>
    <t>15612500-6</t>
  </si>
  <si>
    <t>15000000-8</t>
  </si>
  <si>
    <t>09121200-5</t>
  </si>
  <si>
    <t>09310000-5</t>
  </si>
  <si>
    <t>09134200-9</t>
  </si>
  <si>
    <t>sa PDV-om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</si>
  <si>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</si>
  <si>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</si>
  <si>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</si>
  <si>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</si>
  <si>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</si>
  <si>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</si>
  <si>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</si>
  <si>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</si>
  <si>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</si>
  <si>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</si>
  <si>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</si>
  <si>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</si>
  <si>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Sistematski pregledi_(1/3 djelatnika/godišnje)</t>
  </si>
  <si>
    <t>Premije osiguranja (škola, učenici)</t>
  </si>
  <si>
    <t>19.</t>
  </si>
  <si>
    <t>85000000-9</t>
  </si>
  <si>
    <t>66500000-5</t>
  </si>
  <si>
    <t>18.</t>
  </si>
  <si>
    <t>POZI-CIJA</t>
  </si>
  <si>
    <t>KTO</t>
  </si>
  <si>
    <r>
      <t xml:space="preserve">Planirani iznos </t>
    </r>
    <r>
      <rPr>
        <sz val="9"/>
        <rFont val="Arial"/>
        <family val="2"/>
        <charset val="238"/>
      </rPr>
      <t>(s PDV-om)</t>
    </r>
  </si>
  <si>
    <t>PROGRAM 3001: DECENTRALIZIRANE FUNKCIJE OSNOVNOG ŠKOLSTVA</t>
  </si>
  <si>
    <t>Aktivnost A300101: Materijalni rashodi</t>
  </si>
  <si>
    <t>321</t>
  </si>
  <si>
    <t>Naknade troškova zaposlenima</t>
  </si>
  <si>
    <t>32111</t>
  </si>
  <si>
    <t>Dnevnice za službeni put u zemlji</t>
  </si>
  <si>
    <t>RADNIK</t>
  </si>
  <si>
    <t>32113</t>
  </si>
  <si>
    <t>Naknade za smještaj na službenom putu u zemlji</t>
  </si>
  <si>
    <t>JEDNOSTAVNA NABAVA / NARUDŽBENICA</t>
  </si>
  <si>
    <t>32115</t>
  </si>
  <si>
    <t>Naknade za prijevoz na službenom putu u zemlji</t>
  </si>
  <si>
    <t>32131</t>
  </si>
  <si>
    <t>Seminari, savjetovanja i simpoziji</t>
  </si>
  <si>
    <t>32141</t>
  </si>
  <si>
    <t>Naknada za korištenje privatnog automobila u službene svrhe</t>
  </si>
  <si>
    <t>322</t>
  </si>
  <si>
    <t>Rashodi za materijal i energiju</t>
  </si>
  <si>
    <t>32211</t>
  </si>
  <si>
    <t>Uredski materijal</t>
  </si>
  <si>
    <t>OSNIVAČ_JAVNA NABAVA / UGOVOR</t>
  </si>
  <si>
    <t>32212</t>
  </si>
  <si>
    <t>Literatura (publikacije, časopisi, glasila, knjige i ostalo)</t>
  </si>
  <si>
    <t>32213</t>
  </si>
  <si>
    <t>Arhivski materijal</t>
  </si>
  <si>
    <t>32219</t>
  </si>
  <si>
    <t>Ostali materijal za potrebe redovnog poslovanja</t>
  </si>
  <si>
    <t>32231</t>
  </si>
  <si>
    <t>32233</t>
  </si>
  <si>
    <t>Plin</t>
  </si>
  <si>
    <t>32249</t>
  </si>
  <si>
    <t>Ostali materijal i dijelovi za tekuće i investicijsko održavanje</t>
  </si>
  <si>
    <t>32251</t>
  </si>
  <si>
    <t>Sitni inventar</t>
  </si>
  <si>
    <t>32252</t>
  </si>
  <si>
    <t>Auto gume</t>
  </si>
  <si>
    <t>323</t>
  </si>
  <si>
    <t>Rashodi za usluge</t>
  </si>
  <si>
    <t>32311</t>
  </si>
  <si>
    <t>Usluge telefona, telefaksa</t>
  </si>
  <si>
    <t>JEDNOSTAVNA NABAVA / UGOVOR</t>
  </si>
  <si>
    <t>32313</t>
  </si>
  <si>
    <t>Poštarina (pisma, tiskanice i sl.)</t>
  </si>
  <si>
    <t>32331</t>
  </si>
  <si>
    <t>Elektronski mediji</t>
  </si>
  <si>
    <t>32341</t>
  </si>
  <si>
    <t>Opskrba vodom</t>
  </si>
  <si>
    <t>32342</t>
  </si>
  <si>
    <t>Iznošenje i odvoz smeća</t>
  </si>
  <si>
    <t>32349</t>
  </si>
  <si>
    <t>Ostale komunalne usluge (uređenje voda)</t>
  </si>
  <si>
    <t>32361</t>
  </si>
  <si>
    <t>Obvezni i preventivni zdravstveni pregledi zaposlenika</t>
  </si>
  <si>
    <t>JEDNOSTAVNA NABAVA / UGOVOR, NARUDŽBENICA</t>
  </si>
  <si>
    <t>32381</t>
  </si>
  <si>
    <t>Usluge ažuriranja računalnih baza</t>
  </si>
  <si>
    <t>32399</t>
  </si>
  <si>
    <t>Ostale nespomenute usluge</t>
  </si>
  <si>
    <t>329</t>
  </si>
  <si>
    <t>Ostali nespomenuti rashodi poslovanja</t>
  </si>
  <si>
    <t>32922</t>
  </si>
  <si>
    <t>Premije osiguranja ostale imovine</t>
  </si>
  <si>
    <t>32931</t>
  </si>
  <si>
    <t>Reprezentacija</t>
  </si>
  <si>
    <t>32941</t>
  </si>
  <si>
    <t>Tuzemne članarine</t>
  </si>
  <si>
    <t>JEDNOSTAVNA NABAVA / UGOVOR; ČLANARINA</t>
  </si>
  <si>
    <t>32999</t>
  </si>
  <si>
    <t>Aktivnost A300102: Tekuće i investicijsko održavanje objekata</t>
  </si>
  <si>
    <t>32323</t>
  </si>
  <si>
    <t>Usluge tekućeg i investicijskog održavanja prijevoznih sredstava</t>
  </si>
  <si>
    <t>32329</t>
  </si>
  <si>
    <t>Ostale usluge tekućeg održavanja</t>
  </si>
  <si>
    <t>Aktivnost A300104: Oprema i knjige</t>
  </si>
  <si>
    <t>422</t>
  </si>
  <si>
    <t>Postrojenja i oprema</t>
  </si>
  <si>
    <t>42219</t>
  </si>
  <si>
    <t>Uredska oprema i namještaj</t>
  </si>
  <si>
    <t>42239</t>
  </si>
  <si>
    <t>Oprema za održavanje</t>
  </si>
  <si>
    <t>42411</t>
  </si>
  <si>
    <t>Knjige</t>
  </si>
  <si>
    <t>PROGRAM 3002: VLASTITA DJELATNOST OSNOVNIH ŠKOLA</t>
  </si>
  <si>
    <t>JEDNOSTAVNA NABAVA / NARUDŽBENICA; DONACIJE</t>
  </si>
  <si>
    <t>JEDNOSTAVNA NABAVA / NARUDŽBENICA; RODITELJI</t>
  </si>
  <si>
    <r>
      <t xml:space="preserve">Premije osiguranja ostale imovine </t>
    </r>
    <r>
      <rPr>
        <sz val="9"/>
        <color indexed="12"/>
        <rFont val="Arial"/>
        <family val="2"/>
        <charset val="238"/>
      </rPr>
      <t>(učenici)</t>
    </r>
  </si>
  <si>
    <t>Ostala uredska oprema</t>
  </si>
  <si>
    <t>424</t>
  </si>
  <si>
    <t>Knjige, umjetnička djela i ostale izložbene vrijednosti</t>
  </si>
  <si>
    <t>Knjige u knjižnicama</t>
  </si>
  <si>
    <t>Aktivnost A300401: Rashodi za zaposlene - MZO</t>
  </si>
  <si>
    <t>311</t>
  </si>
  <si>
    <t>Plaće ( Bruto)</t>
  </si>
  <si>
    <t>31111</t>
  </si>
  <si>
    <t>Plaće za redovan rad</t>
  </si>
  <si>
    <t>PROJEKT / UGOVOR</t>
  </si>
  <si>
    <t>31219</t>
  </si>
  <si>
    <t>Ostali rashodi za zaposlene (božićnica i regres)</t>
  </si>
  <si>
    <t>313</t>
  </si>
  <si>
    <t>Doprinosi na plaće</t>
  </si>
  <si>
    <t>31321</t>
  </si>
  <si>
    <t>Doprinosi za zdravstveno osiguranje</t>
  </si>
  <si>
    <t>Aktivnost A300402: Materijalni rashodi - MZO</t>
  </si>
  <si>
    <t>32121</t>
  </si>
  <si>
    <t>Naknade za prijevoz na posao i s posla</t>
  </si>
  <si>
    <t>Aktivnost A300403: Rashodi za zaposlene - Grad</t>
  </si>
  <si>
    <t>Plaće (Bruto)</t>
  </si>
  <si>
    <t>Aktivnost A300404: Materijalni rashodi - Grad</t>
  </si>
  <si>
    <t>RADNIK_MZO / UGOVOR</t>
  </si>
  <si>
    <r>
      <t>Naknade troškova zaposlenima</t>
    </r>
    <r>
      <rPr>
        <sz val="9"/>
        <color indexed="8"/>
        <rFont val="Arial"/>
        <family val="2"/>
        <charset val="238"/>
      </rPr>
      <t xml:space="preserve"> (Naknade za prijevoz)</t>
    </r>
  </si>
  <si>
    <t>32214</t>
  </si>
  <si>
    <t>32216</t>
  </si>
  <si>
    <t xml:space="preserve">Materijal za higijenske potrebe i njegu </t>
  </si>
  <si>
    <t>Ostali materijal za potrebe redovnog poslovanja (didaktika)</t>
  </si>
  <si>
    <t>Namirnice - prehrabena roba</t>
  </si>
  <si>
    <t>Svježe meso i mesne prerađevine</t>
  </si>
  <si>
    <t>Svježe meso i prerađevine peradi</t>
  </si>
  <si>
    <t>Pekarski proizvodi</t>
  </si>
  <si>
    <t>Motorni benzin i dizel gorivo</t>
  </si>
  <si>
    <t>Sitni inventar - nastava</t>
  </si>
  <si>
    <t>Sitni inventar - kuhinja</t>
  </si>
  <si>
    <t>Službena, radna i zaštitna odjeća i obuća</t>
  </si>
  <si>
    <t>Pristojbe i naknade (Naknade za invalide)</t>
  </si>
  <si>
    <t>MZO_HZMO / UGOVOR</t>
  </si>
  <si>
    <t>Ostali nespomenuti rashodi poslovanja (prijevoz učenika)</t>
  </si>
  <si>
    <t>RODITELJ_MZO / UGOVOR</t>
  </si>
  <si>
    <t>Ostali nespomenuti rashodi poslovanja (međunarodna Eko-škola)</t>
  </si>
  <si>
    <t>KLASA:</t>
  </si>
  <si>
    <t>URBROJ:</t>
  </si>
  <si>
    <t>Plan nabave za 2021. godinu</t>
  </si>
  <si>
    <t>Na temelju čl. 20. Zakona o javnoj nabavi (NN 120/16), Uredbe o postupku nabave roba, radova i usluga male vrijednosti (NN 14/02), te usvojenog Financijskog plana za 2021. godinu, Školski odbor na prijedlog ravnateljice škole na ___. sjednici održanoj dana ___ prosinca 2020. godine usvaja:</t>
  </si>
  <si>
    <r>
      <t xml:space="preserve">Način nabave                                                                                        </t>
    </r>
    <r>
      <rPr>
        <sz val="9"/>
        <rFont val="Arial"/>
        <family val="2"/>
        <charset val="238"/>
      </rPr>
      <t>(vrsta postupka javne nabave - ugovor o javnoj nabavi ili                    okvirni sporazum)</t>
    </r>
  </si>
  <si>
    <t>003-06/20-01/__</t>
  </si>
  <si>
    <t>2178-01-09/20-___</t>
  </si>
  <si>
    <t>U Slavonskom Brodu, 21. prosinca 2020. godine</t>
  </si>
  <si>
    <t>Ostale računalne usluge</t>
  </si>
  <si>
    <t>32389</t>
  </si>
  <si>
    <t>Usluge pri registraciji prijevoznih sredstava</t>
  </si>
  <si>
    <t>32394</t>
  </si>
  <si>
    <t>Aktivnost A300201: Materijalni rashodi</t>
  </si>
  <si>
    <t>Aktivnost A300203: Oprema i knjige</t>
  </si>
  <si>
    <t>PROGRAM 3004: ''HELPING''</t>
  </si>
  <si>
    <t>PROGRAM 3006: PLAĆE I OSTALI RASHODI - MINISTARSTVO ZNANOSTI I OBRAZOVANJA</t>
  </si>
  <si>
    <t>Aktivnost A300601: Rashodi za zaposlene</t>
  </si>
  <si>
    <t>Aktivnost 300602: Materijalni rashodi</t>
  </si>
  <si>
    <t>PROGRAM 3045: "FITKIDS" - PROJEKT (Tekući projekt T304501)</t>
  </si>
  <si>
    <t>Ravnateljica: ________________________</t>
  </si>
  <si>
    <t>Izvor 5.2.2: POM.IZ DRŽ.PROR.TEMELJ.PRIJENOSA EU</t>
  </si>
  <si>
    <t>Sveukupno:</t>
  </si>
  <si>
    <t>Ukupno OŠ ''Milan Amruš'' Slavonski Brod: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</si>
</sst>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[$-1041A]dd\.mm\.yyyy"/>
    <numFmt numFmtId="168" formatCode="#,##0.00\ _k_n"/>
    <numFmt numFmtId="173" formatCode="#,##0;\-#,##0;\-"/>
  </numFmts>
  <fonts count="18" x14ac:knownFonts="1">
    <font>
      <sz val="11"/>
      <color rgb="FF000000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scheme val="minor"/>
    </font>
    <font>
      <sz val="9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7CEFA"/>
        <bgColor rgb="FF87CEFA"/>
      </patternFill>
    </fill>
    <fill>
      <patternFill patternType="solid">
        <fgColor rgb="FFD9D9FF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06">
    <xf numFmtId="0" fontId="0" fillId="0" borderId="0" xfId="0" applyFont="1" applyFill="1" applyBorder="1"/>
    <xf numFmtId="0" fontId="13" fillId="6" borderId="17" xfId="1" applyNumberFormat="1" applyFont="1" applyFill="1" applyBorder="1" applyAlignment="1">
      <alignment horizontal="center" vertical="center" wrapText="1" readingOrder="1"/>
    </xf>
    <xf numFmtId="167" fontId="13" fillId="0" borderId="17" xfId="1" applyNumberFormat="1" applyFont="1" applyFill="1" applyBorder="1" applyAlignment="1">
      <alignment horizontal="center" vertical="center" wrapText="1" readingOrder="1"/>
    </xf>
    <xf numFmtId="0" fontId="13" fillId="0" borderId="17" xfId="1" applyNumberFormat="1" applyFont="1" applyFill="1" applyBorder="1" applyAlignment="1">
      <alignment horizontal="center" vertical="center" wrapText="1" readingOrder="1"/>
    </xf>
    <xf numFmtId="0" fontId="14" fillId="7" borderId="17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4" fillId="7" borderId="17" xfId="1" applyNumberFormat="1" applyFont="1" applyFill="1" applyBorder="1" applyAlignment="1">
      <alignment horizontal="center" vertical="center" wrapText="1" readingOrder="1"/>
    </xf>
    <xf numFmtId="0" fontId="14" fillId="7" borderId="17" xfId="1" applyNumberFormat="1" applyFont="1" applyFill="1" applyBorder="1" applyAlignment="1">
      <alignment horizontal="center" vertical="center" wrapText="1" readingOrder="1"/>
    </xf>
    <xf numFmtId="0" fontId="13" fillId="0" borderId="17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left" vertical="center"/>
    </xf>
    <xf numFmtId="0" fontId="13" fillId="0" borderId="17" xfId="1" applyNumberFormat="1" applyFont="1" applyFill="1" applyBorder="1" applyAlignment="1">
      <alignment horizontal="left" vertical="center" wrapText="1" readingOrder="1"/>
    </xf>
    <xf numFmtId="0" fontId="1" fillId="0" borderId="18" xfId="1" applyNumberFormat="1" applyFont="1" applyFill="1" applyBorder="1" applyAlignment="1">
      <alignment horizontal="center" vertical="center" wrapText="1"/>
    </xf>
    <xf numFmtId="0" fontId="14" fillId="0" borderId="18" xfId="1" applyNumberFormat="1" applyFont="1" applyFill="1" applyBorder="1" applyAlignment="1">
      <alignment horizontal="left" vertical="center" readingOrder="1"/>
    </xf>
    <xf numFmtId="0" fontId="13" fillId="0" borderId="18" xfId="1" applyNumberFormat="1" applyFont="1" applyFill="1" applyBorder="1" applyAlignment="1">
      <alignment horizontal="center" vertical="center" readingOrder="1"/>
    </xf>
    <xf numFmtId="0" fontId="13" fillId="0" borderId="18" xfId="1" applyNumberFormat="1" applyFont="1" applyFill="1" applyBorder="1" applyAlignment="1">
      <alignment horizontal="center" vertical="center" wrapText="1" readingOrder="1"/>
    </xf>
    <xf numFmtId="168" fontId="13" fillId="0" borderId="18" xfId="1" applyNumberFormat="1" applyFont="1" applyFill="1" applyBorder="1" applyAlignment="1">
      <alignment horizontal="center" vertical="center" wrapText="1" readingOrder="1"/>
    </xf>
    <xf numFmtId="49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168" fontId="13" fillId="0" borderId="17" xfId="1" applyNumberFormat="1" applyFont="1" applyFill="1" applyBorder="1" applyAlignment="1">
      <alignment horizontal="right" vertical="center" wrapText="1" readingOrder="1"/>
    </xf>
    <xf numFmtId="168" fontId="1" fillId="0" borderId="0" xfId="0" applyNumberFormat="1" applyFont="1" applyFill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</xf>
    <xf numFmtId="3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>
      <alignment horizontal="center" vertical="center" wrapText="1"/>
    </xf>
    <xf numFmtId="0" fontId="3" fillId="3" borderId="5" xfId="2" applyFont="1" applyFill="1" applyBorder="1" applyAlignment="1" applyProtection="1">
      <alignment horizontal="left" vertical="center"/>
    </xf>
    <xf numFmtId="0" fontId="3" fillId="3" borderId="6" xfId="2" applyFont="1" applyFill="1" applyBorder="1" applyAlignment="1" applyProtection="1">
      <alignment horizontal="center" vertical="center"/>
    </xf>
    <xf numFmtId="173" fontId="3" fillId="3" borderId="1" xfId="2" applyNumberFormat="1" applyFont="1" applyFill="1" applyBorder="1" applyAlignment="1" applyProtection="1">
      <alignment horizontal="center" vertical="center"/>
    </xf>
    <xf numFmtId="0" fontId="3" fillId="4" borderId="7" xfId="2" applyFont="1" applyFill="1" applyBorder="1" applyAlignment="1" applyProtection="1">
      <alignment horizontal="left" vertical="center"/>
    </xf>
    <xf numFmtId="0" fontId="3" fillId="4" borderId="8" xfId="2" applyFont="1" applyFill="1" applyBorder="1" applyAlignment="1" applyProtection="1">
      <alignment horizontal="center" vertical="center"/>
    </xf>
    <xf numFmtId="173" fontId="3" fillId="4" borderId="2" xfId="2" applyNumberFormat="1" applyFont="1" applyFill="1" applyBorder="1" applyAlignment="1" applyProtection="1">
      <alignment horizontal="center" vertical="center"/>
    </xf>
    <xf numFmtId="49" fontId="3" fillId="5" borderId="2" xfId="2" applyNumberFormat="1" applyFont="1" applyFill="1" applyBorder="1" applyAlignment="1" applyProtection="1">
      <alignment horizontal="center" vertical="center"/>
    </xf>
    <xf numFmtId="49" fontId="3" fillId="5" borderId="2" xfId="2" applyNumberFormat="1" applyFont="1" applyFill="1" applyBorder="1" applyAlignment="1" applyProtection="1">
      <alignment horizontal="left" vertical="center" indent="1"/>
    </xf>
    <xf numFmtId="0" fontId="3" fillId="5" borderId="8" xfId="2" applyFont="1" applyFill="1" applyBorder="1" applyAlignment="1" applyProtection="1">
      <alignment horizontal="left" vertical="center" indent="1"/>
    </xf>
    <xf numFmtId="173" fontId="3" fillId="5" borderId="2" xfId="2" applyNumberFormat="1" applyFont="1" applyFill="1" applyBorder="1" applyAlignment="1" applyProtection="1">
      <alignment horizontal="center" vertical="center"/>
    </xf>
    <xf numFmtId="49" fontId="4" fillId="0" borderId="9" xfId="2" applyNumberFormat="1" applyFont="1" applyFill="1" applyBorder="1" applyAlignment="1" applyProtection="1">
      <alignment horizontal="center" vertical="center"/>
    </xf>
    <xf numFmtId="49" fontId="4" fillId="0" borderId="9" xfId="2" applyNumberFormat="1" applyFont="1" applyFill="1" applyBorder="1" applyAlignment="1" applyProtection="1">
      <alignment horizontal="left" vertical="center" indent="1"/>
    </xf>
    <xf numFmtId="0" fontId="4" fillId="0" borderId="0" xfId="2" applyFont="1" applyFill="1" applyBorder="1" applyAlignment="1" applyProtection="1">
      <alignment horizontal="left" vertical="center" indent="1"/>
    </xf>
    <xf numFmtId="173" fontId="4" fillId="0" borderId="10" xfId="2" applyNumberFormat="1" applyFont="1" applyFill="1" applyBorder="1" applyAlignment="1" applyProtection="1">
      <alignment horizontal="center" vertical="center"/>
      <protection locked="0"/>
    </xf>
    <xf numFmtId="173" fontId="4" fillId="0" borderId="9" xfId="2" applyNumberFormat="1" applyFont="1" applyFill="1" applyBorder="1" applyAlignment="1" applyProtection="1">
      <alignment horizontal="center" vertical="center"/>
      <protection locked="0"/>
    </xf>
    <xf numFmtId="49" fontId="3" fillId="5" borderId="1" xfId="2" applyNumberFormat="1" applyFont="1" applyFill="1" applyBorder="1" applyAlignment="1" applyProtection="1">
      <alignment horizontal="center" vertical="center"/>
    </xf>
    <xf numFmtId="49" fontId="3" fillId="5" borderId="1" xfId="2" applyNumberFormat="1" applyFont="1" applyFill="1" applyBorder="1" applyAlignment="1" applyProtection="1">
      <alignment horizontal="left" vertical="center" indent="1"/>
    </xf>
    <xf numFmtId="0" fontId="3" fillId="5" borderId="6" xfId="2" applyFont="1" applyFill="1" applyBorder="1" applyAlignment="1" applyProtection="1">
      <alignment horizontal="left" vertical="center" indent="1"/>
    </xf>
    <xf numFmtId="173" fontId="3" fillId="5" borderId="1" xfId="2" applyNumberFormat="1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left" vertical="center" indent="1"/>
    </xf>
    <xf numFmtId="0" fontId="4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3" fontId="4" fillId="0" borderId="0" xfId="4" applyNumberFormat="1" applyFont="1" applyFill="1" applyBorder="1" applyAlignment="1">
      <alignment horizontal="right" vertical="center"/>
    </xf>
    <xf numFmtId="173" fontId="4" fillId="0" borderId="0" xfId="4" applyNumberFormat="1" applyFont="1" applyFill="1" applyBorder="1" applyAlignment="1" applyProtection="1">
      <alignment horizontal="left" vertical="center" indent="1"/>
    </xf>
    <xf numFmtId="0" fontId="4" fillId="0" borderId="9" xfId="6" applyFont="1" applyFill="1" applyBorder="1" applyAlignment="1">
      <alignment horizontal="left" vertical="center" wrapText="1" indent="1"/>
    </xf>
    <xf numFmtId="0" fontId="4" fillId="0" borderId="0" xfId="4" applyFont="1" applyFill="1" applyBorder="1" applyAlignment="1" applyProtection="1">
      <alignment horizontal="left" vertical="center"/>
    </xf>
    <xf numFmtId="0" fontId="4" fillId="0" borderId="0" xfId="4" applyFont="1" applyBorder="1" applyAlignment="1">
      <alignment horizontal="left" vertical="center"/>
    </xf>
    <xf numFmtId="173" fontId="4" fillId="0" borderId="2" xfId="2" applyNumberFormat="1" applyFont="1" applyFill="1" applyBorder="1" applyAlignment="1" applyProtection="1">
      <alignment horizontal="center" vertical="center"/>
      <protection locked="0"/>
    </xf>
    <xf numFmtId="0" fontId="4" fillId="8" borderId="0" xfId="4" applyFont="1" applyFill="1" applyBorder="1" applyAlignment="1" applyProtection="1">
      <alignment horizontal="left" vertical="center"/>
    </xf>
    <xf numFmtId="0" fontId="4" fillId="8" borderId="0" xfId="4" applyFont="1" applyFill="1" applyBorder="1" applyAlignment="1">
      <alignment horizontal="left" vertical="center"/>
    </xf>
    <xf numFmtId="3" fontId="4" fillId="8" borderId="0" xfId="4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 applyProtection="1">
      <alignment horizontal="left" vertical="center" wrapText="1" indent="1"/>
    </xf>
    <xf numFmtId="49" fontId="4" fillId="0" borderId="2" xfId="2" applyNumberFormat="1" applyFont="1" applyFill="1" applyBorder="1" applyAlignment="1" applyProtection="1">
      <alignment horizontal="center" vertical="center"/>
    </xf>
    <xf numFmtId="49" fontId="4" fillId="0" borderId="2" xfId="2" applyNumberFormat="1" applyFont="1" applyFill="1" applyBorder="1" applyAlignment="1" applyProtection="1">
      <alignment horizontal="left" vertical="center" indent="1"/>
    </xf>
    <xf numFmtId="0" fontId="4" fillId="0" borderId="8" xfId="2" applyFont="1" applyFill="1" applyBorder="1" applyAlignment="1" applyProtection="1">
      <alignment horizontal="left" vertical="center" wrapText="1" indent="1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Fill="1" applyBorder="1" applyAlignment="1" applyProtection="1">
      <alignment horizontal="left" vertical="center" indent="1"/>
    </xf>
    <xf numFmtId="0" fontId="4" fillId="0" borderId="2" xfId="2" applyFont="1" applyBorder="1" applyAlignment="1">
      <alignment horizontal="center" vertical="center"/>
    </xf>
    <xf numFmtId="0" fontId="3" fillId="4" borderId="5" xfId="2" applyFont="1" applyFill="1" applyBorder="1" applyAlignment="1" applyProtection="1">
      <alignment horizontal="left" vertical="center"/>
    </xf>
    <xf numFmtId="0" fontId="3" fillId="4" borderId="6" xfId="2" applyFont="1" applyFill="1" applyBorder="1" applyAlignment="1" applyProtection="1">
      <alignment horizontal="left" vertical="center" indent="1"/>
    </xf>
    <xf numFmtId="173" fontId="3" fillId="4" borderId="1" xfId="2" applyNumberFormat="1" applyFont="1" applyFill="1" applyBorder="1" applyAlignment="1" applyProtection="1">
      <alignment horizontal="center" vertical="center"/>
    </xf>
    <xf numFmtId="0" fontId="4" fillId="0" borderId="0" xfId="4" applyFont="1" applyBorder="1" applyAlignment="1">
      <alignment horizontal="left" vertical="center" indent="1"/>
    </xf>
    <xf numFmtId="49" fontId="4" fillId="0" borderId="11" xfId="2" applyNumberFormat="1" applyFont="1" applyFill="1" applyBorder="1" applyAlignment="1" applyProtection="1">
      <alignment horizontal="center" vertical="center"/>
    </xf>
    <xf numFmtId="0" fontId="3" fillId="5" borderId="8" xfId="2" applyFont="1" applyFill="1" applyBorder="1" applyAlignment="1" applyProtection="1">
      <alignment horizontal="left" vertical="center" wrapText="1" indent="1"/>
    </xf>
    <xf numFmtId="49" fontId="4" fillId="0" borderId="10" xfId="2" applyNumberFormat="1" applyFont="1" applyBorder="1" applyAlignment="1" applyProtection="1">
      <alignment horizontal="center" vertical="center"/>
    </xf>
    <xf numFmtId="49" fontId="4" fillId="0" borderId="10" xfId="2" applyNumberFormat="1" applyFont="1" applyFill="1" applyBorder="1" applyAlignment="1" applyProtection="1">
      <alignment horizontal="left" vertical="center" indent="1"/>
    </xf>
    <xf numFmtId="0" fontId="4" fillId="0" borderId="12" xfId="2" applyFont="1" applyFill="1" applyBorder="1" applyAlignment="1" applyProtection="1">
      <alignment horizontal="left" vertical="center" wrapText="1" indent="1"/>
    </xf>
    <xf numFmtId="173" fontId="4" fillId="0" borderId="10" xfId="2" applyNumberFormat="1" applyFont="1" applyBorder="1" applyAlignment="1" applyProtection="1">
      <alignment horizontal="center" vertical="center"/>
      <protection locked="0"/>
    </xf>
    <xf numFmtId="49" fontId="4" fillId="0" borderId="9" xfId="2" applyNumberFormat="1" applyFont="1" applyBorder="1" applyAlignment="1" applyProtection="1">
      <alignment horizontal="center" vertical="center"/>
    </xf>
    <xf numFmtId="173" fontId="4" fillId="0" borderId="9" xfId="2" applyNumberFormat="1" applyFont="1" applyBorder="1" applyAlignment="1" applyProtection="1">
      <alignment horizontal="center" vertical="center"/>
      <protection locked="0"/>
    </xf>
    <xf numFmtId="49" fontId="4" fillId="0" borderId="2" xfId="2" applyNumberFormat="1" applyFont="1" applyBorder="1" applyAlignment="1" applyProtection="1">
      <alignment horizontal="center" vertical="center"/>
    </xf>
    <xf numFmtId="173" fontId="4" fillId="0" borderId="2" xfId="2" applyNumberFormat="1" applyFont="1" applyBorder="1" applyAlignment="1" applyProtection="1">
      <alignment horizontal="center" vertical="center"/>
      <protection locked="0"/>
    </xf>
    <xf numFmtId="3" fontId="4" fillId="9" borderId="0" xfId="4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 applyProtection="1">
      <alignment horizontal="left" vertical="center" indent="1"/>
    </xf>
    <xf numFmtId="0" fontId="4" fillId="9" borderId="0" xfId="4" applyFont="1" applyFill="1" applyBorder="1" applyAlignment="1" applyProtection="1">
      <alignment horizontal="left" vertical="center"/>
    </xf>
    <xf numFmtId="0" fontId="4" fillId="9" borderId="0" xfId="4" applyFont="1" applyFill="1" applyBorder="1" applyAlignment="1">
      <alignment horizontal="left" vertical="center"/>
    </xf>
    <xf numFmtId="0" fontId="1" fillId="9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Alignment="1">
      <alignment vertical="center"/>
    </xf>
    <xf numFmtId="49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Fill="1" applyBorder="1" applyAlignment="1" applyProtection="1">
      <alignment horizontal="left" vertical="center" indent="1"/>
    </xf>
    <xf numFmtId="0" fontId="4" fillId="0" borderId="6" xfId="2" applyFont="1" applyFill="1" applyBorder="1" applyAlignment="1" applyProtection="1">
      <alignment horizontal="left" vertical="center" wrapText="1" indent="1"/>
    </xf>
    <xf numFmtId="173" fontId="4" fillId="0" borderId="1" xfId="2" applyNumberFormat="1" applyFont="1" applyFill="1" applyBorder="1" applyAlignment="1" applyProtection="1">
      <alignment horizontal="center" vertical="center"/>
      <protection locked="0"/>
    </xf>
    <xf numFmtId="49" fontId="4" fillId="0" borderId="10" xfId="2" applyNumberFormat="1" applyFont="1" applyFill="1" applyBorder="1" applyAlignment="1" applyProtection="1">
      <alignment horizontal="center" vertical="center"/>
    </xf>
    <xf numFmtId="173" fontId="3" fillId="5" borderId="2" xfId="2" applyNumberFormat="1" applyFont="1" applyFill="1" applyBorder="1" applyAlignment="1" applyProtection="1">
      <alignment horizontal="center" vertical="center"/>
      <protection locked="0"/>
    </xf>
    <xf numFmtId="0" fontId="3" fillId="5" borderId="6" xfId="2" applyFont="1" applyFill="1" applyBorder="1" applyAlignment="1" applyProtection="1">
      <alignment horizontal="left" vertical="center" wrapText="1" indent="1"/>
    </xf>
    <xf numFmtId="173" fontId="3" fillId="5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left" vertical="center" wrapText="1" indent="1"/>
    </xf>
    <xf numFmtId="49" fontId="4" fillId="4" borderId="6" xfId="2" applyNumberFormat="1" applyFont="1" applyFill="1" applyBorder="1" applyAlignment="1" applyProtection="1">
      <alignment horizontal="left" vertical="center" indent="1"/>
    </xf>
    <xf numFmtId="0" fontId="4" fillId="4" borderId="6" xfId="2" applyFont="1" applyFill="1" applyBorder="1" applyAlignment="1" applyProtection="1">
      <alignment horizontal="left" vertical="center" wrapText="1" indent="1"/>
    </xf>
    <xf numFmtId="49" fontId="4" fillId="5" borderId="7" xfId="2" applyNumberFormat="1" applyFont="1" applyFill="1" applyBorder="1" applyAlignment="1" applyProtection="1">
      <alignment horizontal="center" vertical="center"/>
    </xf>
    <xf numFmtId="0" fontId="3" fillId="5" borderId="2" xfId="2" applyFont="1" applyFill="1" applyBorder="1" applyAlignment="1" applyProtection="1">
      <alignment horizontal="left" vertical="center" indent="1"/>
    </xf>
    <xf numFmtId="49" fontId="4" fillId="0" borderId="9" xfId="2" applyNumberFormat="1" applyFont="1" applyBorder="1" applyAlignment="1" applyProtection="1">
      <alignment horizontal="left" vertical="center" indent="1"/>
    </xf>
    <xf numFmtId="0" fontId="4" fillId="0" borderId="0" xfId="2" applyFont="1" applyBorder="1" applyAlignment="1" applyProtection="1">
      <alignment horizontal="left" vertical="center" wrapText="1" indent="1"/>
    </xf>
    <xf numFmtId="0" fontId="4" fillId="0" borderId="0" xfId="2" applyFont="1" applyBorder="1" applyAlignment="1" applyProtection="1">
      <alignment horizontal="left" vertical="center" indent="1"/>
    </xf>
    <xf numFmtId="49" fontId="4" fillId="5" borderId="5" xfId="2" applyNumberFormat="1" applyFont="1" applyFill="1" applyBorder="1" applyAlignment="1" applyProtection="1">
      <alignment horizontal="center" vertical="center"/>
    </xf>
    <xf numFmtId="0" fontId="3" fillId="5" borderId="1" xfId="2" applyFont="1" applyFill="1" applyBorder="1" applyAlignment="1" applyProtection="1">
      <alignment horizontal="left" vertical="center" wrapText="1" indent="1"/>
    </xf>
    <xf numFmtId="4" fontId="4" fillId="0" borderId="0" xfId="2" applyNumberFormat="1" applyFont="1" applyAlignment="1">
      <alignment vertical="center"/>
    </xf>
    <xf numFmtId="4" fontId="4" fillId="0" borderId="0" xfId="2" applyNumberFormat="1" applyFont="1" applyBorder="1" applyAlignment="1">
      <alignment vertical="center"/>
    </xf>
    <xf numFmtId="49" fontId="4" fillId="0" borderId="5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 indent="1"/>
    </xf>
    <xf numFmtId="0" fontId="4" fillId="0" borderId="6" xfId="2" applyFont="1" applyBorder="1" applyAlignment="1" applyProtection="1">
      <alignment horizontal="left" vertical="center" indent="1"/>
    </xf>
    <xf numFmtId="0" fontId="3" fillId="3" borderId="5" xfId="2" applyFont="1" applyFill="1" applyBorder="1" applyAlignment="1" applyProtection="1">
      <alignment horizontal="left" vertical="center" indent="1"/>
    </xf>
    <xf numFmtId="173" fontId="3" fillId="3" borderId="6" xfId="2" applyNumberFormat="1" applyFont="1" applyFill="1" applyBorder="1" applyAlignment="1" applyProtection="1">
      <alignment horizontal="center" vertical="center"/>
    </xf>
    <xf numFmtId="173" fontId="4" fillId="4" borderId="1" xfId="2" applyNumberFormat="1" applyFont="1" applyFill="1" applyBorder="1" applyAlignment="1" applyProtection="1">
      <alignment horizontal="center" vertical="center"/>
    </xf>
    <xf numFmtId="0" fontId="4" fillId="5" borderId="1" xfId="2" applyFont="1" applyFill="1" applyBorder="1" applyAlignment="1">
      <alignment vertical="center"/>
    </xf>
    <xf numFmtId="0" fontId="8" fillId="5" borderId="1" xfId="2" applyNumberFormat="1" applyFont="1" applyFill="1" applyBorder="1" applyAlignment="1" applyProtection="1">
      <alignment horizontal="left" vertical="center" indent="1"/>
    </xf>
    <xf numFmtId="0" fontId="8" fillId="5" borderId="1" xfId="2" applyNumberFormat="1" applyFont="1" applyFill="1" applyBorder="1" applyAlignment="1" applyProtection="1">
      <alignment horizontal="left" vertical="center" wrapText="1" indent="1"/>
    </xf>
    <xf numFmtId="3" fontId="9" fillId="5" borderId="1" xfId="2" applyNumberFormat="1" applyFont="1" applyFill="1" applyBorder="1" applyAlignment="1" applyProtection="1">
      <alignment horizontal="center" vertical="center"/>
    </xf>
    <xf numFmtId="3" fontId="8" fillId="5" borderId="1" xfId="2" applyNumberFormat="1" applyFont="1" applyFill="1" applyBorder="1" applyAlignment="1" applyProtection="1">
      <alignment horizontal="center" vertical="center"/>
    </xf>
    <xf numFmtId="0" fontId="4" fillId="0" borderId="10" xfId="2" applyFont="1" applyBorder="1" applyAlignment="1">
      <alignment vertical="center"/>
    </xf>
    <xf numFmtId="49" fontId="4" fillId="0" borderId="10" xfId="6" applyNumberFormat="1" applyFont="1" applyFill="1" applyBorder="1" applyAlignment="1">
      <alignment horizontal="center" vertical="center" wrapText="1"/>
    </xf>
    <xf numFmtId="0" fontId="4" fillId="0" borderId="10" xfId="6" applyFont="1" applyFill="1" applyBorder="1" applyAlignment="1">
      <alignment horizontal="left" vertical="center" wrapText="1" indent="1"/>
    </xf>
    <xf numFmtId="3" fontId="9" fillId="0" borderId="10" xfId="2" applyNumberFormat="1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49" fontId="4" fillId="0" borderId="9" xfId="6" applyNumberFormat="1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/>
    </xf>
    <xf numFmtId="0" fontId="9" fillId="0" borderId="9" xfId="2" applyNumberFormat="1" applyFont="1" applyFill="1" applyBorder="1" applyAlignment="1" applyProtection="1">
      <alignment horizontal="left" vertical="center" indent="1"/>
    </xf>
    <xf numFmtId="0" fontId="4" fillId="0" borderId="9" xfId="4" applyFont="1" applyFill="1" applyBorder="1" applyAlignment="1" applyProtection="1">
      <alignment horizontal="left" vertical="center" indent="1"/>
    </xf>
    <xf numFmtId="0" fontId="4" fillId="0" borderId="0" xfId="5" applyFont="1" applyBorder="1" applyAlignment="1">
      <alignment horizontal="left" vertical="center" indent="1"/>
    </xf>
    <xf numFmtId="3" fontId="4" fillId="0" borderId="0" xfId="4" applyNumberFormat="1" applyFont="1" applyFill="1" applyBorder="1" applyAlignment="1" applyProtection="1">
      <alignment horizontal="right" vertical="center"/>
      <protection locked="0"/>
    </xf>
    <xf numFmtId="0" fontId="4" fillId="0" borderId="9" xfId="2" applyFont="1" applyFill="1" applyBorder="1" applyAlignment="1" applyProtection="1">
      <alignment horizontal="left" vertical="center" indent="1"/>
    </xf>
    <xf numFmtId="0" fontId="4" fillId="0" borderId="2" xfId="2" applyFont="1" applyBorder="1" applyAlignment="1">
      <alignment vertical="center"/>
    </xf>
    <xf numFmtId="0" fontId="9" fillId="0" borderId="2" xfId="2" applyNumberFormat="1" applyFont="1" applyFill="1" applyBorder="1" applyAlignment="1" applyProtection="1">
      <alignment horizontal="left" vertical="center" indent="1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vertical="center"/>
    </xf>
    <xf numFmtId="173" fontId="3" fillId="0" borderId="0" xfId="2" applyNumberFormat="1" applyFont="1" applyBorder="1" applyAlignment="1">
      <alignment vertical="center"/>
    </xf>
    <xf numFmtId="0" fontId="4" fillId="0" borderId="8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7" fillId="0" borderId="0" xfId="3" applyFont="1" applyAlignment="1">
      <alignment vertical="center"/>
    </xf>
    <xf numFmtId="4" fontId="3" fillId="3" borderId="1" xfId="2" applyNumberFormat="1" applyFont="1" applyFill="1" applyBorder="1" applyAlignment="1" applyProtection="1">
      <alignment horizontal="right" vertical="center" indent="1"/>
    </xf>
    <xf numFmtId="4" fontId="3" fillId="4" borderId="2" xfId="2" applyNumberFormat="1" applyFont="1" applyFill="1" applyBorder="1" applyAlignment="1" applyProtection="1">
      <alignment horizontal="right" vertical="center" indent="1"/>
    </xf>
    <xf numFmtId="4" fontId="3" fillId="5" borderId="2" xfId="2" applyNumberFormat="1" applyFont="1" applyFill="1" applyBorder="1" applyAlignment="1" applyProtection="1">
      <alignment horizontal="right" vertical="center" indent="1"/>
    </xf>
    <xf numFmtId="4" fontId="4" fillId="0" borderId="9" xfId="2" applyNumberFormat="1" applyFont="1" applyFill="1" applyBorder="1" applyAlignment="1" applyProtection="1">
      <alignment horizontal="right" vertical="center" indent="1"/>
      <protection locked="0"/>
    </xf>
    <xf numFmtId="4" fontId="3" fillId="5" borderId="1" xfId="2" applyNumberFormat="1" applyFont="1" applyFill="1" applyBorder="1" applyAlignment="1" applyProtection="1">
      <alignment horizontal="right" vertical="center" indent="1"/>
    </xf>
    <xf numFmtId="4" fontId="4" fillId="0" borderId="2" xfId="2" applyNumberFormat="1" applyFont="1" applyFill="1" applyBorder="1" applyAlignment="1" applyProtection="1">
      <alignment horizontal="right" vertical="center" indent="1"/>
      <protection locked="0"/>
    </xf>
    <xf numFmtId="4" fontId="3" fillId="4" borderId="1" xfId="2" applyNumberFormat="1" applyFont="1" applyFill="1" applyBorder="1" applyAlignment="1" applyProtection="1">
      <alignment horizontal="right" vertical="center" indent="1"/>
    </xf>
    <xf numFmtId="4" fontId="4" fillId="0" borderId="10" xfId="2" applyNumberFormat="1" applyFont="1" applyBorder="1" applyAlignment="1" applyProtection="1">
      <alignment horizontal="right" vertical="center" indent="1"/>
      <protection locked="0"/>
    </xf>
    <xf numFmtId="4" fontId="4" fillId="0" borderId="9" xfId="2" applyNumberFormat="1" applyFont="1" applyBorder="1" applyAlignment="1" applyProtection="1">
      <alignment horizontal="right" vertical="center" indent="1"/>
      <protection locked="0"/>
    </xf>
    <xf numFmtId="4" fontId="4" fillId="0" borderId="2" xfId="2" applyNumberFormat="1" applyFont="1" applyBorder="1" applyAlignment="1" applyProtection="1">
      <alignment horizontal="right" vertical="center" indent="1"/>
      <protection locked="0"/>
    </xf>
    <xf numFmtId="4" fontId="4" fillId="0" borderId="9" xfId="2" applyNumberFormat="1" applyFont="1" applyFill="1" applyBorder="1" applyAlignment="1" applyProtection="1">
      <alignment horizontal="right" vertical="center" indent="1"/>
    </xf>
    <xf numFmtId="4" fontId="4" fillId="0" borderId="1" xfId="2" applyNumberFormat="1" applyFont="1" applyFill="1" applyBorder="1" applyAlignment="1" applyProtection="1">
      <alignment horizontal="right" vertical="center" indent="1"/>
      <protection locked="0"/>
    </xf>
    <xf numFmtId="4" fontId="4" fillId="0" borderId="10" xfId="2" applyNumberFormat="1" applyFont="1" applyFill="1" applyBorder="1" applyAlignment="1" applyProtection="1">
      <alignment horizontal="right" vertical="center" indent="1"/>
      <protection locked="0"/>
    </xf>
    <xf numFmtId="4" fontId="3" fillId="5" borderId="2" xfId="2" applyNumberFormat="1" applyFont="1" applyFill="1" applyBorder="1" applyAlignment="1" applyProtection="1">
      <alignment horizontal="right" vertical="center" indent="1"/>
      <protection locked="0"/>
    </xf>
    <xf numFmtId="4" fontId="3" fillId="5" borderId="1" xfId="2" applyNumberFormat="1" applyFont="1" applyFill="1" applyBorder="1" applyAlignment="1" applyProtection="1">
      <alignment horizontal="right" vertical="center" indent="1"/>
      <protection locked="0"/>
    </xf>
    <xf numFmtId="4" fontId="8" fillId="4" borderId="1" xfId="2" applyNumberFormat="1" applyFont="1" applyFill="1" applyBorder="1" applyAlignment="1" applyProtection="1">
      <alignment horizontal="right" vertical="center" indent="1"/>
    </xf>
    <xf numFmtId="4" fontId="8" fillId="5" borderId="1" xfId="2" applyNumberFormat="1" applyFont="1" applyFill="1" applyBorder="1" applyAlignment="1" applyProtection="1">
      <alignment horizontal="right" vertical="center" indent="1"/>
    </xf>
    <xf numFmtId="4" fontId="4" fillId="0" borderId="10" xfId="2" applyNumberFormat="1" applyFont="1" applyFill="1" applyBorder="1" applyAlignment="1">
      <alignment horizontal="right" vertical="center" indent="1"/>
    </xf>
    <xf numFmtId="4" fontId="4" fillId="0" borderId="9" xfId="2" applyNumberFormat="1" applyFont="1" applyFill="1" applyBorder="1" applyAlignment="1">
      <alignment horizontal="right" vertical="center" indent="1"/>
    </xf>
    <xf numFmtId="4" fontId="4" fillId="0" borderId="9" xfId="4" applyNumberFormat="1" applyFont="1" applyFill="1" applyBorder="1" applyAlignment="1">
      <alignment horizontal="right" vertical="center" indent="1"/>
    </xf>
    <xf numFmtId="49" fontId="4" fillId="0" borderId="9" xfId="6" applyNumberFormat="1" applyFont="1" applyFill="1" applyBorder="1" applyAlignment="1">
      <alignment horizontal="left" vertical="center" wrapText="1" indent="1"/>
    </xf>
    <xf numFmtId="4" fontId="4" fillId="0" borderId="0" xfId="4" applyNumberFormat="1" applyFont="1" applyFill="1" applyBorder="1" applyAlignment="1" applyProtection="1">
      <alignment horizontal="left" vertical="center"/>
    </xf>
    <xf numFmtId="4" fontId="4" fillId="0" borderId="0" xfId="4" applyNumberFormat="1" applyFont="1" applyFill="1" applyBorder="1" applyAlignment="1" applyProtection="1">
      <alignment horizontal="left" vertical="center" indent="1"/>
    </xf>
    <xf numFmtId="0" fontId="4" fillId="0" borderId="2" xfId="2" applyFont="1" applyFill="1" applyBorder="1" applyAlignment="1" applyProtection="1">
      <alignment horizontal="left" vertical="center" wrapText="1" indent="1"/>
    </xf>
    <xf numFmtId="4" fontId="4" fillId="0" borderId="2" xfId="2" applyNumberFormat="1" applyFont="1" applyFill="1" applyBorder="1" applyAlignment="1" applyProtection="1">
      <alignment horizontal="right" vertical="center" indent="1"/>
    </xf>
    <xf numFmtId="49" fontId="4" fillId="0" borderId="9" xfId="0" applyNumberFormat="1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173" fontId="4" fillId="0" borderId="9" xfId="0" applyNumberFormat="1" applyFont="1" applyFill="1" applyBorder="1" applyAlignment="1" applyProtection="1">
      <alignment horizontal="center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 indent="1"/>
      <protection locked="0"/>
    </xf>
    <xf numFmtId="3" fontId="11" fillId="0" borderId="9" xfId="4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right" vertical="center"/>
    </xf>
    <xf numFmtId="4" fontId="3" fillId="0" borderId="0" xfId="2" applyNumberFormat="1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13" xfId="2" applyFont="1" applyBorder="1" applyAlignment="1">
      <alignment vertical="center"/>
    </xf>
    <xf numFmtId="0" fontId="9" fillId="0" borderId="14" xfId="2" applyNumberFormat="1" applyFont="1" applyFill="1" applyBorder="1" applyAlignment="1" applyProtection="1">
      <alignment horizontal="left" vertical="center" indent="1"/>
    </xf>
    <xf numFmtId="0" fontId="3" fillId="0" borderId="14" xfId="2" applyFont="1" applyFill="1" applyBorder="1" applyAlignment="1" applyProtection="1">
      <alignment horizontal="right" vertical="center" indent="1"/>
    </xf>
    <xf numFmtId="4" fontId="3" fillId="10" borderId="15" xfId="2" applyNumberFormat="1" applyFont="1" applyFill="1" applyBorder="1" applyAlignment="1">
      <alignment horizontal="right" vertical="center" indent="1"/>
    </xf>
    <xf numFmtId="173" fontId="4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3" borderId="11" xfId="2" applyFont="1" applyFill="1" applyBorder="1" applyAlignment="1" applyProtection="1">
      <alignment horizontal="left" vertical="center"/>
    </xf>
    <xf numFmtId="0" fontId="3" fillId="3" borderId="11" xfId="2" applyFont="1" applyFill="1" applyBorder="1" applyAlignment="1" applyProtection="1">
      <alignment horizontal="left" vertical="center" indent="1"/>
    </xf>
    <xf numFmtId="0" fontId="3" fillId="3" borderId="0" xfId="2" applyFont="1" applyFill="1" applyBorder="1" applyAlignment="1" applyProtection="1">
      <alignment horizontal="left" vertical="center" indent="1"/>
    </xf>
    <xf numFmtId="4" fontId="3" fillId="3" borderId="9" xfId="2" applyNumberFormat="1" applyFont="1" applyFill="1" applyBorder="1" applyAlignment="1" applyProtection="1">
      <alignment horizontal="right" vertical="center" indent="1"/>
    </xf>
    <xf numFmtId="173" fontId="3" fillId="3" borderId="0" xfId="2" applyNumberFormat="1" applyFont="1" applyFill="1" applyBorder="1" applyAlignment="1" applyProtection="1">
      <alignment horizontal="center" vertical="center"/>
    </xf>
    <xf numFmtId="0" fontId="4" fillId="0" borderId="14" xfId="2" applyFont="1" applyBorder="1" applyAlignment="1">
      <alignment vertical="center"/>
    </xf>
    <xf numFmtId="0" fontId="3" fillId="0" borderId="14" xfId="2" applyFont="1" applyBorder="1" applyAlignment="1">
      <alignment horizontal="right" vertical="center" indent="1"/>
    </xf>
    <xf numFmtId="4" fontId="3" fillId="11" borderId="15" xfId="2" applyNumberFormat="1" applyFont="1" applyFill="1" applyBorder="1" applyAlignment="1">
      <alignment vertical="center"/>
    </xf>
    <xf numFmtId="0" fontId="4" fillId="0" borderId="16" xfId="2" applyFont="1" applyBorder="1" applyAlignment="1">
      <alignment horizontal="center" vertical="center"/>
    </xf>
    <xf numFmtId="0" fontId="1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4" fillId="9" borderId="0" xfId="4" applyFont="1" applyFill="1" applyBorder="1" applyAlignment="1" applyProtection="1">
      <alignment horizontal="left" vertical="center"/>
    </xf>
    <xf numFmtId="0" fontId="4" fillId="9" borderId="0" xfId="4" applyFont="1" applyFill="1" applyBorder="1" applyAlignment="1">
      <alignment horizontal="left" vertical="center"/>
    </xf>
    <xf numFmtId="0" fontId="1" fillId="9" borderId="0" xfId="2" applyNumberFormat="1" applyFont="1" applyFill="1" applyBorder="1" applyAlignment="1" applyProtection="1">
      <alignment horizontal="left" vertical="center"/>
    </xf>
    <xf numFmtId="0" fontId="13" fillId="0" borderId="17" xfId="1" applyNumberFormat="1" applyFont="1" applyFill="1" applyBorder="1" applyAlignment="1">
      <alignment horizontal="center" vertical="center" wrapText="1" readingOrder="1"/>
    </xf>
    <xf numFmtId="0" fontId="1" fillId="0" borderId="19" xfId="1" applyNumberFormat="1" applyFont="1" applyFill="1" applyBorder="1" applyAlignment="1">
      <alignment horizontal="center" vertical="center" wrapText="1"/>
    </xf>
    <xf numFmtId="0" fontId="1" fillId="0" borderId="20" xfId="1" applyNumberFormat="1" applyFont="1" applyFill="1" applyBorder="1" applyAlignment="1">
      <alignment horizontal="center" vertical="center" wrapText="1"/>
    </xf>
    <xf numFmtId="0" fontId="13" fillId="0" borderId="21" xfId="1" applyNumberFormat="1" applyFont="1" applyFill="1" applyBorder="1" applyAlignment="1">
      <alignment horizontal="center" vertical="center" wrapText="1" readingOrder="1"/>
    </xf>
    <xf numFmtId="0" fontId="13" fillId="0" borderId="19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4" fillId="7" borderId="17" xfId="1" applyNumberFormat="1" applyFont="1" applyFill="1" applyBorder="1" applyAlignment="1">
      <alignment horizontal="center" vertical="center" wrapText="1" readingOrder="1"/>
    </xf>
  </cellXfs>
  <cellStyles count="7">
    <cellStyle name="Normal" xfId="1"/>
    <cellStyle name="Normalno" xfId="0" builtinId="0"/>
    <cellStyle name="Normalno 2" xfId="2"/>
    <cellStyle name="Obično 2" xfId="3"/>
    <cellStyle name="Obično_FPlan2013_2015_konacni_15_10_2012_tabele" xfId="4"/>
    <cellStyle name="Obično_GRAD_Financijski_plan_2013_2015_tabele" xfId="5"/>
    <cellStyle name="Obično_List4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495300</xdr:colOff>
      <xdr:row>2</xdr:row>
      <xdr:rowOff>209550</xdr:rowOff>
    </xdr:to>
    <xdr:pic>
      <xdr:nvPicPr>
        <xdr:cNvPr id="1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9715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nabave/PL_NABAVE/PLAN%20NABAVE_2021/PLAN%20NABAVE_2020/PlanNabave_2020_GR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nabave/PL_NABAVE/PLAN%20NABAVE_2021/PLAN%20NABAVE_2020/FPLAN_2021_2023/FPL_2020_2022/PLAN%20NABAVE_2020/PlanNabave_2020_GR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nabava_Grad_2020"/>
    </sheetNames>
    <sheetDataSet>
      <sheetData sheetId="0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nabava_Grad_2020"/>
    </sheetNames>
    <sheetDataSet>
      <sheetData sheetId="0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view="pageBreakPreview" zoomScaleNormal="100" workbookViewId="0">
      <selection activeCell="C127" sqref="C127"/>
    </sheetView>
  </sheetViews>
  <sheetFormatPr defaultRowHeight="15" customHeight="1" x14ac:dyDescent="0.25"/>
  <cols>
    <col min="1" max="1" width="5.7109375" style="28" customWidth="1"/>
    <col min="2" max="2" width="8.7109375" style="28" customWidth="1"/>
    <col min="3" max="3" width="56.7109375" style="28" customWidth="1"/>
    <col min="4" max="4" width="12.28515625" style="28" customWidth="1"/>
    <col min="5" max="5" width="44.7109375" style="27" customWidth="1"/>
    <col min="6" max="16384" width="9.140625" style="28"/>
  </cols>
  <sheetData>
    <row r="1" spans="1:12" ht="20.100000000000001" customHeight="1" x14ac:dyDescent="0.25">
      <c r="A1" s="25" t="s">
        <v>17</v>
      </c>
      <c r="B1" s="26"/>
      <c r="C1" s="26"/>
      <c r="D1" s="26"/>
    </row>
    <row r="2" spans="1:12" ht="2.4500000000000002" customHeight="1" x14ac:dyDescent="0.25">
      <c r="A2" s="29"/>
      <c r="B2" s="27"/>
      <c r="C2" s="27"/>
      <c r="D2" s="27"/>
    </row>
    <row r="3" spans="1:12" ht="30" customHeight="1" x14ac:dyDescent="0.25">
      <c r="A3" s="191" t="s">
        <v>213</v>
      </c>
      <c r="B3" s="191"/>
      <c r="C3" s="191"/>
      <c r="D3" s="191"/>
      <c r="E3" s="191"/>
    </row>
    <row r="4" spans="1:12" ht="2.4500000000000002" customHeight="1" x14ac:dyDescent="0.25">
      <c r="A4" s="30"/>
      <c r="B4" s="30"/>
      <c r="C4" s="30"/>
      <c r="D4" s="30"/>
      <c r="E4" s="30"/>
    </row>
    <row r="5" spans="1:12" ht="24.95" customHeight="1" x14ac:dyDescent="0.25">
      <c r="A5" s="192" t="s">
        <v>212</v>
      </c>
      <c r="B5" s="193"/>
      <c r="C5" s="193"/>
      <c r="D5" s="193"/>
      <c r="E5" s="194"/>
    </row>
    <row r="6" spans="1:12" ht="45" customHeight="1" thickBot="1" x14ac:dyDescent="0.3">
      <c r="A6" s="31" t="s">
        <v>80</v>
      </c>
      <c r="B6" s="31" t="s">
        <v>81</v>
      </c>
      <c r="C6" s="32" t="s">
        <v>4</v>
      </c>
      <c r="D6" s="33" t="s">
        <v>82</v>
      </c>
      <c r="E6" s="34" t="s">
        <v>214</v>
      </c>
    </row>
    <row r="7" spans="1:12" ht="17.45" customHeight="1" thickTop="1" x14ac:dyDescent="0.25">
      <c r="A7" s="35" t="s">
        <v>83</v>
      </c>
      <c r="B7" s="36"/>
      <c r="C7" s="36"/>
      <c r="D7" s="144">
        <f>D8+D42+D45</f>
        <v>255030</v>
      </c>
      <c r="E7" s="37"/>
    </row>
    <row r="8" spans="1:12" ht="15.95" customHeight="1" x14ac:dyDescent="0.25">
      <c r="A8" s="38" t="s">
        <v>84</v>
      </c>
      <c r="B8" s="39"/>
      <c r="C8" s="39"/>
      <c r="D8" s="145">
        <f>D9+D15+D26+D37</f>
        <v>198130</v>
      </c>
      <c r="E8" s="40"/>
    </row>
    <row r="9" spans="1:12" ht="15" customHeight="1" x14ac:dyDescent="0.25">
      <c r="A9" s="41"/>
      <c r="B9" s="42" t="s">
        <v>85</v>
      </c>
      <c r="C9" s="43" t="s">
        <v>86</v>
      </c>
      <c r="D9" s="146">
        <f>SUM(D10:D14)</f>
        <v>31300</v>
      </c>
      <c r="E9" s="44"/>
    </row>
    <row r="10" spans="1:12" ht="12.6" customHeight="1" x14ac:dyDescent="0.25">
      <c r="A10" s="45"/>
      <c r="B10" s="46" t="s">
        <v>87</v>
      </c>
      <c r="C10" s="47" t="s">
        <v>88</v>
      </c>
      <c r="D10" s="147">
        <v>3000</v>
      </c>
      <c r="E10" s="48" t="s">
        <v>89</v>
      </c>
    </row>
    <row r="11" spans="1:12" ht="12.6" customHeight="1" x14ac:dyDescent="0.25">
      <c r="A11" s="45"/>
      <c r="B11" s="46" t="s">
        <v>90</v>
      </c>
      <c r="C11" s="47" t="s">
        <v>91</v>
      </c>
      <c r="D11" s="147">
        <v>3500</v>
      </c>
      <c r="E11" s="49" t="s">
        <v>92</v>
      </c>
    </row>
    <row r="12" spans="1:12" ht="12.6" customHeight="1" x14ac:dyDescent="0.25">
      <c r="A12" s="45"/>
      <c r="B12" s="46" t="s">
        <v>93</v>
      </c>
      <c r="C12" s="47" t="s">
        <v>94</v>
      </c>
      <c r="D12" s="147">
        <v>3000</v>
      </c>
      <c r="E12" s="49" t="s">
        <v>92</v>
      </c>
    </row>
    <row r="13" spans="1:12" ht="12.6" customHeight="1" x14ac:dyDescent="0.25">
      <c r="A13" s="45"/>
      <c r="B13" s="46" t="s">
        <v>95</v>
      </c>
      <c r="C13" s="47" t="s">
        <v>96</v>
      </c>
      <c r="D13" s="147">
        <v>20000</v>
      </c>
      <c r="E13" s="49" t="s">
        <v>92</v>
      </c>
    </row>
    <row r="14" spans="1:12" ht="12.6" customHeight="1" x14ac:dyDescent="0.25">
      <c r="A14" s="45"/>
      <c r="B14" s="46" t="s">
        <v>97</v>
      </c>
      <c r="C14" s="47" t="s">
        <v>98</v>
      </c>
      <c r="D14" s="147">
        <v>1800</v>
      </c>
      <c r="E14" s="49" t="s">
        <v>89</v>
      </c>
    </row>
    <row r="15" spans="1:12" ht="15" customHeight="1" x14ac:dyDescent="0.25">
      <c r="A15" s="50"/>
      <c r="B15" s="51" t="s">
        <v>99</v>
      </c>
      <c r="C15" s="52" t="s">
        <v>100</v>
      </c>
      <c r="D15" s="148">
        <f>SUM(D16:D25)</f>
        <v>82500</v>
      </c>
      <c r="E15" s="53"/>
      <c r="G15" s="54"/>
      <c r="H15" s="55"/>
      <c r="I15" s="56"/>
      <c r="J15" s="56"/>
      <c r="K15" s="57"/>
      <c r="L15" s="57"/>
    </row>
    <row r="16" spans="1:12" ht="12.6" customHeight="1" x14ac:dyDescent="0.25">
      <c r="A16" s="45"/>
      <c r="B16" s="46" t="s">
        <v>101</v>
      </c>
      <c r="C16" s="47" t="s">
        <v>102</v>
      </c>
      <c r="D16" s="147">
        <v>6000</v>
      </c>
      <c r="E16" s="49" t="s">
        <v>103</v>
      </c>
      <c r="G16" s="54"/>
      <c r="H16" s="55"/>
      <c r="I16" s="56"/>
      <c r="J16" s="56"/>
      <c r="K16" s="57"/>
      <c r="L16" s="57"/>
    </row>
    <row r="17" spans="1:12" ht="12.6" customHeight="1" x14ac:dyDescent="0.25">
      <c r="A17" s="45"/>
      <c r="B17" s="46" t="s">
        <v>104</v>
      </c>
      <c r="C17" s="47" t="s">
        <v>105</v>
      </c>
      <c r="D17" s="147">
        <v>1500</v>
      </c>
      <c r="E17" s="49" t="s">
        <v>92</v>
      </c>
      <c r="G17" s="58"/>
      <c r="H17" s="55"/>
      <c r="I17" s="56"/>
      <c r="J17" s="56"/>
      <c r="K17" s="57"/>
      <c r="L17" s="57"/>
    </row>
    <row r="18" spans="1:12" ht="12.6" customHeight="1" x14ac:dyDescent="0.25">
      <c r="A18" s="45"/>
      <c r="B18" s="46" t="s">
        <v>106</v>
      </c>
      <c r="C18" s="47" t="s">
        <v>107</v>
      </c>
      <c r="D18" s="147">
        <v>1000</v>
      </c>
      <c r="E18" s="49" t="s">
        <v>92</v>
      </c>
      <c r="G18" s="54"/>
      <c r="H18" s="55"/>
      <c r="I18" s="55"/>
      <c r="J18" s="55"/>
      <c r="K18" s="57"/>
      <c r="L18" s="57"/>
    </row>
    <row r="19" spans="1:12" ht="12.6" customHeight="1" x14ac:dyDescent="0.25">
      <c r="A19" s="45"/>
      <c r="B19" s="164" t="s">
        <v>193</v>
      </c>
      <c r="C19" s="59" t="s">
        <v>31</v>
      </c>
      <c r="D19" s="147">
        <v>4000</v>
      </c>
      <c r="E19" s="49" t="s">
        <v>103</v>
      </c>
      <c r="G19" s="166"/>
      <c r="H19" s="55"/>
      <c r="I19" s="55"/>
      <c r="J19" s="55"/>
      <c r="K19" s="57"/>
      <c r="L19" s="57"/>
    </row>
    <row r="20" spans="1:12" ht="12.6" customHeight="1" x14ac:dyDescent="0.25">
      <c r="A20" s="45"/>
      <c r="B20" s="164" t="s">
        <v>194</v>
      </c>
      <c r="C20" s="59" t="s">
        <v>195</v>
      </c>
      <c r="D20" s="147">
        <v>5500</v>
      </c>
      <c r="E20" s="49" t="s">
        <v>103</v>
      </c>
      <c r="G20" s="54"/>
      <c r="H20" s="55"/>
      <c r="I20" s="55"/>
      <c r="J20" s="55"/>
      <c r="K20" s="57"/>
      <c r="L20" s="57"/>
    </row>
    <row r="21" spans="1:12" ht="12.6" customHeight="1" x14ac:dyDescent="0.25">
      <c r="A21" s="45"/>
      <c r="B21" s="46" t="s">
        <v>108</v>
      </c>
      <c r="C21" s="59" t="s">
        <v>109</v>
      </c>
      <c r="D21" s="147">
        <v>2500</v>
      </c>
      <c r="E21" s="49" t="s">
        <v>92</v>
      </c>
      <c r="G21" s="165"/>
      <c r="H21" s="61"/>
      <c r="I21" s="61"/>
      <c r="J21" s="61"/>
      <c r="K21" s="57"/>
      <c r="L21" s="57"/>
    </row>
    <row r="22" spans="1:12" ht="12.6" customHeight="1" x14ac:dyDescent="0.25">
      <c r="A22" s="45"/>
      <c r="B22" s="46" t="s">
        <v>110</v>
      </c>
      <c r="C22" s="47" t="s">
        <v>46</v>
      </c>
      <c r="D22" s="147">
        <v>19000</v>
      </c>
      <c r="E22" s="49" t="s">
        <v>103</v>
      </c>
      <c r="G22" s="54"/>
      <c r="H22" s="55"/>
      <c r="I22" s="56"/>
      <c r="J22" s="56"/>
      <c r="K22" s="57"/>
      <c r="L22" s="57"/>
    </row>
    <row r="23" spans="1:12" ht="12.6" customHeight="1" x14ac:dyDescent="0.25">
      <c r="A23" s="45"/>
      <c r="B23" s="46" t="s">
        <v>111</v>
      </c>
      <c r="C23" s="47" t="s">
        <v>112</v>
      </c>
      <c r="D23" s="147">
        <v>33000</v>
      </c>
      <c r="E23" s="49" t="s">
        <v>103</v>
      </c>
      <c r="G23" s="54"/>
      <c r="H23" s="55"/>
      <c r="I23" s="56"/>
      <c r="J23" s="56"/>
      <c r="K23" s="57"/>
      <c r="L23" s="57"/>
    </row>
    <row r="24" spans="1:12" ht="12.6" customHeight="1" x14ac:dyDescent="0.25">
      <c r="A24" s="45"/>
      <c r="B24" s="46" t="s">
        <v>113</v>
      </c>
      <c r="C24" s="47" t="s">
        <v>114</v>
      </c>
      <c r="D24" s="147">
        <v>6000</v>
      </c>
      <c r="E24" s="49" t="s">
        <v>92</v>
      </c>
      <c r="G24" s="60"/>
      <c r="H24" s="61"/>
      <c r="I24" s="61"/>
      <c r="J24" s="61"/>
      <c r="K24" s="57"/>
      <c r="L24" s="57"/>
    </row>
    <row r="25" spans="1:12" ht="12.6" customHeight="1" x14ac:dyDescent="0.25">
      <c r="A25" s="45"/>
      <c r="B25" s="46" t="s">
        <v>115</v>
      </c>
      <c r="C25" s="47" t="s">
        <v>116</v>
      </c>
      <c r="D25" s="147">
        <v>4000</v>
      </c>
      <c r="E25" s="49" t="s">
        <v>92</v>
      </c>
      <c r="G25" s="60"/>
      <c r="H25" s="61"/>
      <c r="I25" s="61"/>
      <c r="J25" s="61"/>
      <c r="K25" s="57"/>
      <c r="L25" s="57"/>
    </row>
    <row r="26" spans="1:12" ht="15" customHeight="1" x14ac:dyDescent="0.25">
      <c r="A26" s="50"/>
      <c r="B26" s="51" t="s">
        <v>119</v>
      </c>
      <c r="C26" s="52" t="s">
        <v>120</v>
      </c>
      <c r="D26" s="148">
        <f>SUM(D27:D36)</f>
        <v>75160</v>
      </c>
      <c r="E26" s="53"/>
      <c r="G26" s="63"/>
      <c r="H26" s="64"/>
      <c r="I26" s="64"/>
      <c r="J26" s="64"/>
      <c r="K26" s="65"/>
      <c r="L26" s="65"/>
    </row>
    <row r="27" spans="1:12" ht="12.6" customHeight="1" x14ac:dyDescent="0.25">
      <c r="A27" s="45"/>
      <c r="B27" s="46" t="s">
        <v>121</v>
      </c>
      <c r="C27" s="47" t="s">
        <v>122</v>
      </c>
      <c r="D27" s="147">
        <v>4000</v>
      </c>
      <c r="E27" s="49" t="s">
        <v>123</v>
      </c>
      <c r="G27" s="60"/>
      <c r="H27" s="61"/>
      <c r="I27" s="61"/>
      <c r="J27" s="61"/>
      <c r="K27" s="57"/>
      <c r="L27" s="57"/>
    </row>
    <row r="28" spans="1:12" ht="12.6" customHeight="1" x14ac:dyDescent="0.25">
      <c r="A28" s="45"/>
      <c r="B28" s="46" t="s">
        <v>124</v>
      </c>
      <c r="C28" s="47" t="s">
        <v>125</v>
      </c>
      <c r="D28" s="147">
        <v>500</v>
      </c>
      <c r="E28" s="49" t="s">
        <v>123</v>
      </c>
      <c r="G28" s="60"/>
      <c r="H28" s="61"/>
      <c r="I28" s="61"/>
      <c r="J28" s="61"/>
      <c r="K28" s="57"/>
      <c r="L28" s="57"/>
    </row>
    <row r="29" spans="1:12" ht="12.6" customHeight="1" x14ac:dyDescent="0.25">
      <c r="A29" s="45"/>
      <c r="B29" s="46" t="s">
        <v>126</v>
      </c>
      <c r="C29" s="47" t="s">
        <v>127</v>
      </c>
      <c r="D29" s="147">
        <v>4600</v>
      </c>
      <c r="E29" s="49" t="s">
        <v>123</v>
      </c>
      <c r="G29" s="54"/>
      <c r="H29" s="55"/>
      <c r="I29" s="56"/>
      <c r="J29" s="56"/>
      <c r="K29" s="57"/>
      <c r="L29" s="57"/>
    </row>
    <row r="30" spans="1:12" ht="12.6" customHeight="1" x14ac:dyDescent="0.25">
      <c r="A30" s="45"/>
      <c r="B30" s="46" t="s">
        <v>128</v>
      </c>
      <c r="C30" s="47" t="s">
        <v>129</v>
      </c>
      <c r="D30" s="147">
        <v>9860</v>
      </c>
      <c r="E30" s="49" t="s">
        <v>123</v>
      </c>
      <c r="G30" s="54"/>
      <c r="H30" s="55"/>
      <c r="I30" s="56"/>
      <c r="J30" s="56"/>
      <c r="K30" s="57"/>
      <c r="L30" s="57"/>
    </row>
    <row r="31" spans="1:12" ht="12.6" customHeight="1" x14ac:dyDescent="0.25">
      <c r="A31" s="45"/>
      <c r="B31" s="46" t="s">
        <v>130</v>
      </c>
      <c r="C31" s="47" t="s">
        <v>131</v>
      </c>
      <c r="D31" s="147">
        <v>3200</v>
      </c>
      <c r="E31" s="49" t="s">
        <v>123</v>
      </c>
      <c r="G31" s="54"/>
      <c r="H31" s="55"/>
      <c r="I31" s="56"/>
      <c r="J31" s="56"/>
      <c r="K31" s="57"/>
      <c r="L31" s="57"/>
    </row>
    <row r="32" spans="1:12" ht="12.6" customHeight="1" x14ac:dyDescent="0.25">
      <c r="A32" s="45"/>
      <c r="B32" s="46" t="s">
        <v>132</v>
      </c>
      <c r="C32" s="47" t="s">
        <v>133</v>
      </c>
      <c r="D32" s="147">
        <v>3000</v>
      </c>
      <c r="E32" s="49" t="s">
        <v>123</v>
      </c>
      <c r="G32" s="54"/>
      <c r="H32" s="55"/>
      <c r="I32" s="56"/>
      <c r="J32" s="56"/>
      <c r="K32" s="57"/>
      <c r="L32" s="57"/>
    </row>
    <row r="33" spans="1:12" ht="12.6" customHeight="1" x14ac:dyDescent="0.25">
      <c r="A33" s="45"/>
      <c r="B33" s="46" t="s">
        <v>134</v>
      </c>
      <c r="C33" s="66" t="s">
        <v>135</v>
      </c>
      <c r="D33" s="147">
        <v>9000</v>
      </c>
      <c r="E33" s="49" t="s">
        <v>136</v>
      </c>
      <c r="G33" s="54"/>
      <c r="H33" s="55"/>
      <c r="I33" s="56"/>
      <c r="J33" s="56"/>
      <c r="K33" s="57"/>
      <c r="L33" s="57"/>
    </row>
    <row r="34" spans="1:12" ht="12.6" customHeight="1" x14ac:dyDescent="0.25">
      <c r="A34" s="45"/>
      <c r="B34" s="46" t="s">
        <v>137</v>
      </c>
      <c r="C34" s="66" t="s">
        <v>138</v>
      </c>
      <c r="D34" s="147">
        <v>9000</v>
      </c>
      <c r="E34" s="49" t="s">
        <v>136</v>
      </c>
      <c r="G34" s="60"/>
      <c r="H34" s="61"/>
      <c r="I34" s="61"/>
      <c r="J34" s="61"/>
      <c r="K34" s="57"/>
      <c r="L34" s="57"/>
    </row>
    <row r="35" spans="1:12" ht="12.6" customHeight="1" x14ac:dyDescent="0.25">
      <c r="A35" s="45"/>
      <c r="B35" s="46" t="s">
        <v>219</v>
      </c>
      <c r="C35" s="66" t="s">
        <v>218</v>
      </c>
      <c r="D35" s="147">
        <v>5000</v>
      </c>
      <c r="E35" s="49" t="s">
        <v>136</v>
      </c>
      <c r="G35" s="60"/>
      <c r="H35" s="61"/>
      <c r="I35" s="61"/>
      <c r="J35" s="61"/>
      <c r="K35" s="57"/>
      <c r="L35" s="57"/>
    </row>
    <row r="36" spans="1:12" ht="12.6" customHeight="1" x14ac:dyDescent="0.25">
      <c r="A36" s="67"/>
      <c r="B36" s="68" t="s">
        <v>139</v>
      </c>
      <c r="C36" s="69" t="s">
        <v>140</v>
      </c>
      <c r="D36" s="149">
        <v>27000</v>
      </c>
      <c r="E36" s="62" t="s">
        <v>136</v>
      </c>
      <c r="G36" s="60"/>
      <c r="H36" s="61"/>
      <c r="I36" s="61"/>
      <c r="J36" s="61"/>
      <c r="K36" s="57"/>
      <c r="L36" s="57"/>
    </row>
    <row r="37" spans="1:12" ht="15" customHeight="1" x14ac:dyDescent="0.25">
      <c r="A37" s="50"/>
      <c r="B37" s="51" t="s">
        <v>141</v>
      </c>
      <c r="C37" s="52" t="s">
        <v>142</v>
      </c>
      <c r="D37" s="148">
        <f>SUM(D38:D41)</f>
        <v>9170</v>
      </c>
      <c r="E37" s="53"/>
      <c r="G37" s="54"/>
      <c r="H37" s="55"/>
      <c r="I37" s="56"/>
      <c r="J37" s="56"/>
      <c r="K37" s="57"/>
      <c r="L37" s="57"/>
    </row>
    <row r="38" spans="1:12" ht="12.6" customHeight="1" x14ac:dyDescent="0.25">
      <c r="A38" s="45"/>
      <c r="B38" s="46" t="s">
        <v>143</v>
      </c>
      <c r="C38" s="47" t="s">
        <v>144</v>
      </c>
      <c r="D38" s="147">
        <v>4000</v>
      </c>
      <c r="E38" s="49" t="s">
        <v>103</v>
      </c>
      <c r="G38" s="54"/>
      <c r="H38" s="55"/>
      <c r="I38" s="56"/>
      <c r="J38" s="56"/>
      <c r="K38" s="57"/>
      <c r="L38" s="57"/>
    </row>
    <row r="39" spans="1:12" ht="12.6" customHeight="1" x14ac:dyDescent="0.25">
      <c r="A39" s="45"/>
      <c r="B39" s="46" t="s">
        <v>145</v>
      </c>
      <c r="C39" s="47" t="s">
        <v>146</v>
      </c>
      <c r="D39" s="147">
        <v>1500</v>
      </c>
      <c r="E39" s="70" t="s">
        <v>92</v>
      </c>
      <c r="G39" s="60"/>
      <c r="H39" s="61"/>
      <c r="I39" s="61"/>
      <c r="J39" s="61"/>
      <c r="K39" s="57"/>
      <c r="L39" s="57"/>
    </row>
    <row r="40" spans="1:12" ht="12.6" customHeight="1" x14ac:dyDescent="0.25">
      <c r="A40" s="45"/>
      <c r="B40" s="46" t="s">
        <v>147</v>
      </c>
      <c r="C40" s="47" t="s">
        <v>148</v>
      </c>
      <c r="D40" s="147">
        <v>1500</v>
      </c>
      <c r="E40" s="70" t="s">
        <v>149</v>
      </c>
      <c r="G40" s="60"/>
      <c r="H40" s="61"/>
      <c r="I40" s="61"/>
      <c r="J40" s="61"/>
      <c r="K40" s="57"/>
      <c r="L40" s="57"/>
    </row>
    <row r="41" spans="1:12" ht="12.6" customHeight="1" x14ac:dyDescent="0.25">
      <c r="A41" s="67"/>
      <c r="B41" s="68" t="s">
        <v>150</v>
      </c>
      <c r="C41" s="71" t="s">
        <v>142</v>
      </c>
      <c r="D41" s="149">
        <v>2170</v>
      </c>
      <c r="E41" s="72" t="s">
        <v>92</v>
      </c>
      <c r="G41" s="60"/>
      <c r="H41" s="61"/>
      <c r="I41" s="61"/>
      <c r="J41" s="61"/>
      <c r="K41" s="57"/>
      <c r="L41" s="57"/>
    </row>
    <row r="42" spans="1:12" ht="15.95" customHeight="1" x14ac:dyDescent="0.25">
      <c r="A42" s="73" t="s">
        <v>151</v>
      </c>
      <c r="B42" s="74"/>
      <c r="C42" s="74"/>
      <c r="D42" s="150">
        <f>D43</f>
        <v>48400</v>
      </c>
      <c r="E42" s="75"/>
      <c r="G42" s="76"/>
      <c r="H42" s="55"/>
      <c r="I42" s="56"/>
      <c r="J42" s="56"/>
      <c r="K42" s="57"/>
      <c r="L42" s="57"/>
    </row>
    <row r="43" spans="1:12" ht="15" customHeight="1" x14ac:dyDescent="0.25">
      <c r="A43" s="41"/>
      <c r="B43" s="42" t="s">
        <v>119</v>
      </c>
      <c r="C43" s="43" t="s">
        <v>120</v>
      </c>
      <c r="D43" s="146">
        <f>SUM(D44:D44)</f>
        <v>48400</v>
      </c>
      <c r="E43" s="44"/>
      <c r="G43" s="76"/>
      <c r="H43" s="55"/>
      <c r="I43" s="56"/>
      <c r="J43" s="56"/>
      <c r="K43" s="57"/>
      <c r="L43" s="57"/>
    </row>
    <row r="44" spans="1:12" ht="12.6" customHeight="1" x14ac:dyDescent="0.25">
      <c r="A44" s="77"/>
      <c r="B44" s="46" t="s">
        <v>154</v>
      </c>
      <c r="C44" s="47" t="s">
        <v>155</v>
      </c>
      <c r="D44" s="147">
        <v>48400</v>
      </c>
      <c r="E44" s="49" t="s">
        <v>92</v>
      </c>
      <c r="G44" s="63"/>
      <c r="H44" s="64"/>
      <c r="I44" s="64"/>
      <c r="J44" s="64"/>
      <c r="K44" s="65"/>
      <c r="L44" s="65"/>
    </row>
    <row r="45" spans="1:12" ht="15.95" customHeight="1" x14ac:dyDescent="0.25">
      <c r="A45" s="73" t="s">
        <v>156</v>
      </c>
      <c r="B45" s="74"/>
      <c r="C45" s="74"/>
      <c r="D45" s="150">
        <f>D46</f>
        <v>8500</v>
      </c>
      <c r="E45" s="75"/>
      <c r="G45" s="60"/>
      <c r="H45" s="61"/>
      <c r="I45" s="61"/>
      <c r="J45" s="61"/>
      <c r="K45" s="57"/>
      <c r="L45" s="57"/>
    </row>
    <row r="46" spans="1:12" ht="15" customHeight="1" x14ac:dyDescent="0.25">
      <c r="A46" s="41"/>
      <c r="B46" s="42" t="s">
        <v>157</v>
      </c>
      <c r="C46" s="78" t="s">
        <v>158</v>
      </c>
      <c r="D46" s="146">
        <f>SUM(D47:D49)</f>
        <v>8500</v>
      </c>
      <c r="E46" s="44"/>
      <c r="G46" s="60"/>
      <c r="H46" s="61"/>
      <c r="I46" s="61"/>
      <c r="J46" s="61"/>
      <c r="K46" s="57"/>
      <c r="L46" s="57"/>
    </row>
    <row r="47" spans="1:12" ht="12.6" customHeight="1" x14ac:dyDescent="0.25">
      <c r="A47" s="79"/>
      <c r="B47" s="80" t="s">
        <v>159</v>
      </c>
      <c r="C47" s="81" t="s">
        <v>160</v>
      </c>
      <c r="D47" s="151">
        <v>4500</v>
      </c>
      <c r="E47" s="82" t="s">
        <v>92</v>
      </c>
      <c r="G47" s="60"/>
      <c r="H47" s="61"/>
      <c r="I47" s="61"/>
      <c r="J47" s="61"/>
      <c r="K47" s="57"/>
      <c r="L47" s="57"/>
    </row>
    <row r="48" spans="1:12" ht="12.6" customHeight="1" x14ac:dyDescent="0.25">
      <c r="A48" s="83"/>
      <c r="B48" s="46" t="s">
        <v>161</v>
      </c>
      <c r="C48" s="66" t="s">
        <v>162</v>
      </c>
      <c r="D48" s="152">
        <v>3000</v>
      </c>
      <c r="E48" s="84" t="s">
        <v>92</v>
      </c>
      <c r="G48" s="60"/>
      <c r="H48" s="61"/>
      <c r="I48" s="61"/>
      <c r="J48" s="61"/>
      <c r="K48" s="57"/>
      <c r="L48" s="57"/>
    </row>
    <row r="49" spans="1:12" ht="12.6" customHeight="1" x14ac:dyDescent="0.25">
      <c r="A49" s="85"/>
      <c r="B49" s="68" t="s">
        <v>163</v>
      </c>
      <c r="C49" s="69" t="s">
        <v>164</v>
      </c>
      <c r="D49" s="153">
        <v>1000</v>
      </c>
      <c r="E49" s="86" t="s">
        <v>92</v>
      </c>
      <c r="G49" s="195"/>
      <c r="H49" s="196"/>
      <c r="I49" s="196"/>
      <c r="J49" s="197"/>
      <c r="K49" s="87"/>
      <c r="L49" s="87"/>
    </row>
    <row r="50" spans="1:12" ht="17.45" customHeight="1" x14ac:dyDescent="0.25">
      <c r="A50" s="35" t="s">
        <v>165</v>
      </c>
      <c r="B50" s="88"/>
      <c r="C50" s="88"/>
      <c r="D50" s="144">
        <f>D51+D65</f>
        <v>21000</v>
      </c>
      <c r="E50" s="37"/>
      <c r="G50" s="89"/>
      <c r="H50" s="90"/>
      <c r="I50" s="90"/>
      <c r="J50" s="91"/>
      <c r="K50" s="87"/>
      <c r="L50" s="87"/>
    </row>
    <row r="51" spans="1:12" ht="15.95" customHeight="1" x14ac:dyDescent="0.25">
      <c r="A51" s="73" t="s">
        <v>222</v>
      </c>
      <c r="B51" s="74"/>
      <c r="C51" s="74"/>
      <c r="D51" s="150">
        <f>D52+D56+D60+D62</f>
        <v>17000</v>
      </c>
      <c r="E51" s="75"/>
      <c r="G51" s="195"/>
      <c r="H51" s="195"/>
      <c r="I51" s="195"/>
      <c r="J51" s="195"/>
      <c r="K51" s="87"/>
      <c r="L51" s="87"/>
    </row>
    <row r="52" spans="1:12" ht="15" customHeight="1" x14ac:dyDescent="0.25">
      <c r="A52" s="41"/>
      <c r="B52" s="42" t="s">
        <v>85</v>
      </c>
      <c r="C52" s="43" t="s">
        <v>86</v>
      </c>
      <c r="D52" s="146">
        <f>SUM(D53:D55)</f>
        <v>5000</v>
      </c>
      <c r="E52" s="44"/>
      <c r="G52" s="26"/>
      <c r="H52" s="26"/>
      <c r="I52" s="26"/>
      <c r="J52" s="26"/>
      <c r="K52" s="26"/>
      <c r="L52" s="26"/>
    </row>
    <row r="53" spans="1:12" ht="12.6" customHeight="1" x14ac:dyDescent="0.25">
      <c r="A53" s="45"/>
      <c r="B53" s="46" t="s">
        <v>87</v>
      </c>
      <c r="C53" s="47" t="s">
        <v>88</v>
      </c>
      <c r="D53" s="147">
        <v>3000</v>
      </c>
      <c r="E53" s="49" t="s">
        <v>89</v>
      </c>
    </row>
    <row r="54" spans="1:12" ht="12.6" customHeight="1" x14ac:dyDescent="0.25">
      <c r="A54" s="45"/>
      <c r="B54" s="46" t="s">
        <v>95</v>
      </c>
      <c r="C54" s="47" t="s">
        <v>96</v>
      </c>
      <c r="D54" s="147">
        <v>1000</v>
      </c>
      <c r="E54" s="49" t="s">
        <v>92</v>
      </c>
    </row>
    <row r="55" spans="1:12" ht="12.6" customHeight="1" x14ac:dyDescent="0.25">
      <c r="A55" s="67"/>
      <c r="B55" s="68" t="s">
        <v>97</v>
      </c>
      <c r="C55" s="71" t="s">
        <v>98</v>
      </c>
      <c r="D55" s="149">
        <v>1000</v>
      </c>
      <c r="E55" s="62" t="s">
        <v>89</v>
      </c>
    </row>
    <row r="56" spans="1:12" ht="15" customHeight="1" x14ac:dyDescent="0.25">
      <c r="A56" s="41"/>
      <c r="B56" s="42" t="s">
        <v>99</v>
      </c>
      <c r="C56" s="43" t="s">
        <v>100</v>
      </c>
      <c r="D56" s="146">
        <f>SUM(D57:D59)</f>
        <v>5000</v>
      </c>
      <c r="E56" s="44"/>
    </row>
    <row r="57" spans="1:12" s="92" customFormat="1" ht="12.6" customHeight="1" x14ac:dyDescent="0.25">
      <c r="A57" s="45"/>
      <c r="B57" s="46" t="s">
        <v>108</v>
      </c>
      <c r="C57" s="47" t="s">
        <v>109</v>
      </c>
      <c r="D57" s="147">
        <v>2000</v>
      </c>
      <c r="E57" s="49" t="s">
        <v>103</v>
      </c>
    </row>
    <row r="58" spans="1:12" s="92" customFormat="1" ht="12.6" customHeight="1" x14ac:dyDescent="0.25">
      <c r="A58" s="45"/>
      <c r="B58" s="46" t="s">
        <v>113</v>
      </c>
      <c r="C58" s="47" t="s">
        <v>114</v>
      </c>
      <c r="D58" s="154">
        <v>1000</v>
      </c>
      <c r="E58" s="49" t="s">
        <v>92</v>
      </c>
    </row>
    <row r="59" spans="1:12" ht="12.6" customHeight="1" x14ac:dyDescent="0.25">
      <c r="A59" s="67"/>
      <c r="B59" s="68" t="s">
        <v>115</v>
      </c>
      <c r="C59" s="69" t="s">
        <v>116</v>
      </c>
      <c r="D59" s="149">
        <v>2000</v>
      </c>
      <c r="E59" s="62" t="s">
        <v>166</v>
      </c>
    </row>
    <row r="60" spans="1:12" ht="15" customHeight="1" x14ac:dyDescent="0.25">
      <c r="A60" s="50"/>
      <c r="B60" s="51" t="s">
        <v>119</v>
      </c>
      <c r="C60" s="52" t="s">
        <v>120</v>
      </c>
      <c r="D60" s="148">
        <f>SUM(D61:D61)</f>
        <v>4000</v>
      </c>
      <c r="E60" s="53"/>
    </row>
    <row r="61" spans="1:12" ht="12.6" customHeight="1" x14ac:dyDescent="0.25">
      <c r="A61" s="93"/>
      <c r="B61" s="94" t="s">
        <v>139</v>
      </c>
      <c r="C61" s="95" t="s">
        <v>140</v>
      </c>
      <c r="D61" s="155">
        <v>4000</v>
      </c>
      <c r="E61" s="96" t="s">
        <v>167</v>
      </c>
    </row>
    <row r="62" spans="1:12" ht="15" customHeight="1" x14ac:dyDescent="0.25">
      <c r="A62" s="50"/>
      <c r="B62" s="51" t="s">
        <v>141</v>
      </c>
      <c r="C62" s="52" t="s">
        <v>142</v>
      </c>
      <c r="D62" s="146">
        <f>SUM(D63:D64)</f>
        <v>3000</v>
      </c>
      <c r="E62" s="44"/>
    </row>
    <row r="63" spans="1:12" ht="12.6" customHeight="1" x14ac:dyDescent="0.25">
      <c r="A63" s="97"/>
      <c r="B63" s="46" t="s">
        <v>143</v>
      </c>
      <c r="C63" s="47" t="s">
        <v>168</v>
      </c>
      <c r="D63" s="156">
        <v>1000</v>
      </c>
      <c r="E63" s="48" t="s">
        <v>103</v>
      </c>
    </row>
    <row r="64" spans="1:12" ht="12.6" customHeight="1" x14ac:dyDescent="0.25">
      <c r="A64" s="67"/>
      <c r="B64" s="68" t="s">
        <v>150</v>
      </c>
      <c r="C64" s="71" t="s">
        <v>142</v>
      </c>
      <c r="D64" s="149">
        <v>2000</v>
      </c>
      <c r="E64" s="49" t="s">
        <v>167</v>
      </c>
    </row>
    <row r="65" spans="1:7" ht="15.95" customHeight="1" x14ac:dyDescent="0.25">
      <c r="A65" s="73" t="s">
        <v>223</v>
      </c>
      <c r="B65" s="74"/>
      <c r="C65" s="74"/>
      <c r="D65" s="150">
        <f>D66+D68</f>
        <v>4000</v>
      </c>
      <c r="E65" s="75"/>
    </row>
    <row r="66" spans="1:7" ht="15" customHeight="1" x14ac:dyDescent="0.25">
      <c r="A66" s="41"/>
      <c r="B66" s="42" t="s">
        <v>157</v>
      </c>
      <c r="C66" s="78" t="s">
        <v>158</v>
      </c>
      <c r="D66" s="157">
        <f>SUM(D67)</f>
        <v>3500</v>
      </c>
      <c r="E66" s="98"/>
    </row>
    <row r="67" spans="1:7" ht="12.6" customHeight="1" x14ac:dyDescent="0.25">
      <c r="A67" s="97"/>
      <c r="B67" s="68" t="s">
        <v>159</v>
      </c>
      <c r="C67" s="69" t="s">
        <v>169</v>
      </c>
      <c r="D67" s="147">
        <v>3500</v>
      </c>
      <c r="E67" s="49" t="s">
        <v>166</v>
      </c>
    </row>
    <row r="68" spans="1:7" ht="15" customHeight="1" x14ac:dyDescent="0.25">
      <c r="A68" s="50"/>
      <c r="B68" s="51" t="s">
        <v>170</v>
      </c>
      <c r="C68" s="99" t="s">
        <v>171</v>
      </c>
      <c r="D68" s="158">
        <f>SUM(D69)</f>
        <v>500</v>
      </c>
      <c r="E68" s="100"/>
    </row>
    <row r="69" spans="1:7" ht="12.6" customHeight="1" x14ac:dyDescent="0.25">
      <c r="A69" s="93"/>
      <c r="B69" s="94" t="s">
        <v>163</v>
      </c>
      <c r="C69" s="101" t="s">
        <v>172</v>
      </c>
      <c r="D69" s="149">
        <v>500</v>
      </c>
      <c r="E69" s="96" t="s">
        <v>166</v>
      </c>
    </row>
    <row r="70" spans="1:7" ht="17.45" customHeight="1" x14ac:dyDescent="0.25">
      <c r="A70" s="35" t="s">
        <v>224</v>
      </c>
      <c r="B70" s="88"/>
      <c r="C70" s="88"/>
      <c r="D70" s="144">
        <f>D71+D77+D82+D88</f>
        <v>753620</v>
      </c>
      <c r="E70" s="37"/>
    </row>
    <row r="71" spans="1:7" ht="15.95" customHeight="1" x14ac:dyDescent="0.25">
      <c r="A71" s="73" t="s">
        <v>173</v>
      </c>
      <c r="B71" s="102"/>
      <c r="C71" s="103"/>
      <c r="D71" s="150">
        <f>D72+D75</f>
        <v>629025</v>
      </c>
      <c r="E71" s="75"/>
    </row>
    <row r="72" spans="1:7" ht="15" customHeight="1" x14ac:dyDescent="0.25">
      <c r="A72" s="104"/>
      <c r="B72" s="42" t="s">
        <v>174</v>
      </c>
      <c r="C72" s="105" t="s">
        <v>175</v>
      </c>
      <c r="D72" s="146">
        <f>SUM(D73:D74)</f>
        <v>545455</v>
      </c>
      <c r="E72" s="44"/>
    </row>
    <row r="73" spans="1:7" ht="12.6" customHeight="1" x14ac:dyDescent="0.25">
      <c r="A73" s="77"/>
      <c r="B73" s="106" t="s">
        <v>176</v>
      </c>
      <c r="C73" s="107" t="s">
        <v>177</v>
      </c>
      <c r="D73" s="147">
        <v>506500</v>
      </c>
      <c r="E73" s="49" t="s">
        <v>178</v>
      </c>
    </row>
    <row r="74" spans="1:7" ht="12.6" customHeight="1" x14ac:dyDescent="0.25">
      <c r="A74" s="67"/>
      <c r="B74" s="106" t="s">
        <v>179</v>
      </c>
      <c r="C74" s="108" t="s">
        <v>180</v>
      </c>
      <c r="D74" s="147">
        <v>38955</v>
      </c>
      <c r="E74" s="49" t="s">
        <v>178</v>
      </c>
    </row>
    <row r="75" spans="1:7" ht="15" customHeight="1" x14ac:dyDescent="0.25">
      <c r="A75" s="109"/>
      <c r="B75" s="51" t="s">
        <v>181</v>
      </c>
      <c r="C75" s="110" t="s">
        <v>182</v>
      </c>
      <c r="D75" s="148">
        <f>SUM(D76:D76)</f>
        <v>83570</v>
      </c>
      <c r="E75" s="53"/>
    </row>
    <row r="76" spans="1:7" ht="12.6" customHeight="1" x14ac:dyDescent="0.25">
      <c r="A76" s="77"/>
      <c r="B76" s="106" t="s">
        <v>183</v>
      </c>
      <c r="C76" s="108" t="s">
        <v>184</v>
      </c>
      <c r="D76" s="147">
        <v>83570</v>
      </c>
      <c r="E76" s="49" t="s">
        <v>178</v>
      </c>
    </row>
    <row r="77" spans="1:7" ht="15.95" customHeight="1" x14ac:dyDescent="0.25">
      <c r="A77" s="73" t="s">
        <v>185</v>
      </c>
      <c r="B77" s="74"/>
      <c r="C77" s="74"/>
      <c r="D77" s="150">
        <f>D78+D80</f>
        <v>23370</v>
      </c>
      <c r="E77" s="75"/>
      <c r="G77" s="111"/>
    </row>
    <row r="78" spans="1:7" ht="15" customHeight="1" x14ac:dyDescent="0.25">
      <c r="A78" s="41"/>
      <c r="B78" s="42" t="s">
        <v>85</v>
      </c>
      <c r="C78" s="43" t="s">
        <v>86</v>
      </c>
      <c r="D78" s="146">
        <f>SUM(D79:D79)</f>
        <v>19040</v>
      </c>
      <c r="E78" s="44"/>
      <c r="G78" s="112"/>
    </row>
    <row r="79" spans="1:7" ht="12.6" customHeight="1" x14ac:dyDescent="0.25">
      <c r="A79" s="45"/>
      <c r="B79" s="46" t="s">
        <v>186</v>
      </c>
      <c r="C79" s="47" t="s">
        <v>187</v>
      </c>
      <c r="D79" s="147">
        <v>19040</v>
      </c>
      <c r="E79" s="49" t="s">
        <v>178</v>
      </c>
      <c r="G79" s="112"/>
    </row>
    <row r="80" spans="1:7" ht="15" customHeight="1" x14ac:dyDescent="0.25">
      <c r="A80" s="50"/>
      <c r="B80" s="51" t="s">
        <v>119</v>
      </c>
      <c r="C80" s="52" t="s">
        <v>120</v>
      </c>
      <c r="D80" s="148">
        <f>SUM(D81:D81)</f>
        <v>4330</v>
      </c>
      <c r="E80" s="53"/>
      <c r="G80" s="112"/>
    </row>
    <row r="81" spans="1:13" ht="12.6" customHeight="1" x14ac:dyDescent="0.25">
      <c r="A81" s="93"/>
      <c r="B81" s="94" t="s">
        <v>139</v>
      </c>
      <c r="C81" s="95" t="s">
        <v>140</v>
      </c>
      <c r="D81" s="155">
        <v>4330</v>
      </c>
      <c r="E81" s="96" t="s">
        <v>92</v>
      </c>
      <c r="G81" s="112"/>
    </row>
    <row r="82" spans="1:13" ht="15.95" customHeight="1" x14ac:dyDescent="0.25">
      <c r="A82" s="73" t="s">
        <v>188</v>
      </c>
      <c r="B82" s="102"/>
      <c r="C82" s="103"/>
      <c r="D82" s="150">
        <f>D83+D86</f>
        <v>97595</v>
      </c>
      <c r="E82" s="75"/>
      <c r="G82" s="112"/>
    </row>
    <row r="83" spans="1:13" ht="15" customHeight="1" x14ac:dyDescent="0.25">
      <c r="A83" s="104"/>
      <c r="B83" s="42" t="s">
        <v>174</v>
      </c>
      <c r="C83" s="105" t="s">
        <v>189</v>
      </c>
      <c r="D83" s="146">
        <f>SUM(D84:D85)</f>
        <v>84625</v>
      </c>
      <c r="E83" s="44"/>
      <c r="G83" s="112"/>
    </row>
    <row r="84" spans="1:13" ht="12.6" customHeight="1" x14ac:dyDescent="0.25">
      <c r="A84" s="77"/>
      <c r="B84" s="106" t="s">
        <v>176</v>
      </c>
      <c r="C84" s="107" t="s">
        <v>177</v>
      </c>
      <c r="D84" s="147">
        <v>78580</v>
      </c>
      <c r="E84" s="49" t="s">
        <v>178</v>
      </c>
      <c r="G84" s="112"/>
    </row>
    <row r="85" spans="1:13" ht="12.6" customHeight="1" x14ac:dyDescent="0.25">
      <c r="A85" s="67"/>
      <c r="B85" s="106" t="s">
        <v>179</v>
      </c>
      <c r="C85" s="108" t="s">
        <v>180</v>
      </c>
      <c r="D85" s="147">
        <v>6045</v>
      </c>
      <c r="E85" s="49" t="s">
        <v>178</v>
      </c>
      <c r="G85" s="112"/>
    </row>
    <row r="86" spans="1:13" ht="15" customHeight="1" x14ac:dyDescent="0.25">
      <c r="A86" s="109"/>
      <c r="B86" s="51" t="s">
        <v>181</v>
      </c>
      <c r="C86" s="110" t="s">
        <v>182</v>
      </c>
      <c r="D86" s="148">
        <f>SUM(D87:D87)</f>
        <v>12970</v>
      </c>
      <c r="E86" s="53"/>
      <c r="G86" s="112"/>
    </row>
    <row r="87" spans="1:13" ht="12.6" customHeight="1" x14ac:dyDescent="0.25">
      <c r="A87" s="113"/>
      <c r="B87" s="114" t="s">
        <v>183</v>
      </c>
      <c r="C87" s="115" t="s">
        <v>184</v>
      </c>
      <c r="D87" s="155">
        <v>12970</v>
      </c>
      <c r="E87" s="96" t="s">
        <v>178</v>
      </c>
      <c r="G87" s="111"/>
    </row>
    <row r="88" spans="1:13" ht="15.95" customHeight="1" x14ac:dyDescent="0.25">
      <c r="A88" s="73" t="s">
        <v>190</v>
      </c>
      <c r="B88" s="74"/>
      <c r="C88" s="74"/>
      <c r="D88" s="150">
        <f>D89+D91</f>
        <v>3630</v>
      </c>
      <c r="E88" s="75"/>
    </row>
    <row r="89" spans="1:13" ht="15" customHeight="1" x14ac:dyDescent="0.25">
      <c r="A89" s="41"/>
      <c r="B89" s="42" t="s">
        <v>85</v>
      </c>
      <c r="C89" s="43" t="s">
        <v>86</v>
      </c>
      <c r="D89" s="146">
        <f>SUM(D90)</f>
        <v>2960</v>
      </c>
      <c r="E89" s="44"/>
    </row>
    <row r="90" spans="1:13" ht="14.1" customHeight="1" x14ac:dyDescent="0.25">
      <c r="A90" s="45"/>
      <c r="B90" s="46" t="s">
        <v>186</v>
      </c>
      <c r="C90" s="47" t="s">
        <v>187</v>
      </c>
      <c r="D90" s="147">
        <v>2960</v>
      </c>
      <c r="E90" s="49" t="s">
        <v>178</v>
      </c>
    </row>
    <row r="91" spans="1:13" ht="15" customHeight="1" x14ac:dyDescent="0.25">
      <c r="A91" s="50"/>
      <c r="B91" s="51" t="s">
        <v>119</v>
      </c>
      <c r="C91" s="52" t="s">
        <v>120</v>
      </c>
      <c r="D91" s="148">
        <f>SUM(D92)</f>
        <v>670</v>
      </c>
      <c r="E91" s="53"/>
    </row>
    <row r="92" spans="1:13" ht="14.1" customHeight="1" x14ac:dyDescent="0.25">
      <c r="A92" s="93"/>
      <c r="B92" s="68" t="s">
        <v>139</v>
      </c>
      <c r="C92" s="69" t="s">
        <v>140</v>
      </c>
      <c r="D92" s="155">
        <v>670</v>
      </c>
      <c r="E92" s="96" t="s">
        <v>92</v>
      </c>
    </row>
    <row r="93" spans="1:13" ht="17.45" customHeight="1" x14ac:dyDescent="0.25">
      <c r="A93" s="35" t="s">
        <v>225</v>
      </c>
      <c r="B93" s="116"/>
      <c r="C93" s="88"/>
      <c r="D93" s="144">
        <f>D94+D95</f>
        <v>7126250</v>
      </c>
      <c r="E93" s="117"/>
    </row>
    <row r="94" spans="1:13" ht="15.4" customHeight="1" x14ac:dyDescent="0.25">
      <c r="A94" s="73" t="s">
        <v>226</v>
      </c>
      <c r="B94" s="102"/>
      <c r="C94" s="103"/>
      <c r="D94" s="159">
        <v>6286000</v>
      </c>
      <c r="E94" s="118" t="s">
        <v>191</v>
      </c>
      <c r="H94" s="54"/>
      <c r="I94" s="61"/>
      <c r="J94" s="61"/>
      <c r="K94" s="61"/>
      <c r="L94" s="57"/>
      <c r="M94" s="57"/>
    </row>
    <row r="95" spans="1:13" ht="15.4" customHeight="1" x14ac:dyDescent="0.25">
      <c r="A95" s="73" t="s">
        <v>227</v>
      </c>
      <c r="B95" s="74"/>
      <c r="C95" s="74"/>
      <c r="D95" s="150">
        <f>D96+D97+D112+D116</f>
        <v>840250</v>
      </c>
      <c r="E95" s="75"/>
      <c r="H95" s="54"/>
      <c r="I95" s="61"/>
      <c r="J95" s="61"/>
      <c r="K95" s="61"/>
      <c r="L95" s="57"/>
      <c r="M95" s="57"/>
    </row>
    <row r="96" spans="1:13" ht="15" customHeight="1" x14ac:dyDescent="0.25">
      <c r="A96" s="119"/>
      <c r="B96" s="120">
        <v>32121</v>
      </c>
      <c r="C96" s="121" t="s">
        <v>192</v>
      </c>
      <c r="D96" s="160">
        <v>110000</v>
      </c>
      <c r="E96" s="122" t="s">
        <v>191</v>
      </c>
      <c r="G96" s="54"/>
      <c r="H96" s="61"/>
      <c r="I96" s="61"/>
      <c r="J96" s="61"/>
      <c r="K96" s="57"/>
      <c r="L96" s="57"/>
      <c r="M96" s="57"/>
    </row>
    <row r="97" spans="1:14" ht="15" customHeight="1" x14ac:dyDescent="0.25">
      <c r="A97" s="119"/>
      <c r="B97" s="120">
        <v>322</v>
      </c>
      <c r="C97" s="121" t="s">
        <v>100</v>
      </c>
      <c r="D97" s="160">
        <f>SUM(D98:D111)</f>
        <v>383750</v>
      </c>
      <c r="E97" s="123"/>
      <c r="G97" s="54"/>
      <c r="H97" s="61"/>
      <c r="I97" s="61"/>
      <c r="J97" s="61"/>
      <c r="K97" s="57"/>
      <c r="L97" s="57"/>
      <c r="M97" s="57"/>
    </row>
    <row r="98" spans="1:14" ht="12.75" customHeight="1" x14ac:dyDescent="0.25">
      <c r="A98" s="124">
        <v>75</v>
      </c>
      <c r="B98" s="125" t="s">
        <v>193</v>
      </c>
      <c r="C98" s="126" t="s">
        <v>31</v>
      </c>
      <c r="D98" s="161">
        <v>6300</v>
      </c>
      <c r="E98" s="127" t="s">
        <v>103</v>
      </c>
      <c r="G98" s="54"/>
      <c r="H98" s="61"/>
      <c r="I98" s="61"/>
      <c r="J98" s="61"/>
      <c r="K98" s="57"/>
      <c r="L98" s="57"/>
      <c r="M98" s="57"/>
    </row>
    <row r="99" spans="1:14" ht="12.75" customHeight="1" x14ac:dyDescent="0.25">
      <c r="A99" s="128"/>
      <c r="B99" s="129" t="s">
        <v>194</v>
      </c>
      <c r="C99" s="59" t="s">
        <v>195</v>
      </c>
      <c r="D99" s="162">
        <v>16200</v>
      </c>
      <c r="E99" s="130" t="s">
        <v>103</v>
      </c>
      <c r="H99" s="54"/>
      <c r="I99" s="61"/>
      <c r="J99" s="61"/>
      <c r="K99" s="61"/>
      <c r="L99" s="57"/>
      <c r="M99" s="57"/>
    </row>
    <row r="100" spans="1:14" ht="12.75" customHeight="1" x14ac:dyDescent="0.25">
      <c r="A100" s="128"/>
      <c r="B100" s="129" t="s">
        <v>108</v>
      </c>
      <c r="C100" s="59" t="s">
        <v>196</v>
      </c>
      <c r="D100" s="162">
        <v>21600</v>
      </c>
      <c r="E100" s="130" t="s">
        <v>103</v>
      </c>
    </row>
    <row r="101" spans="1:14" ht="12.75" customHeight="1" x14ac:dyDescent="0.25">
      <c r="A101" s="128"/>
      <c r="B101" s="131">
        <v>32224</v>
      </c>
      <c r="C101" s="132" t="s">
        <v>197</v>
      </c>
      <c r="D101" s="163">
        <v>39600</v>
      </c>
      <c r="E101" s="130" t="s">
        <v>103</v>
      </c>
    </row>
    <row r="102" spans="1:14" ht="12.75" customHeight="1" x14ac:dyDescent="0.25">
      <c r="A102" s="128"/>
      <c r="B102" s="131">
        <v>32224</v>
      </c>
      <c r="C102" s="132" t="s">
        <v>198</v>
      </c>
      <c r="D102" s="173">
        <f>90*420</f>
        <v>37800</v>
      </c>
      <c r="E102" s="130" t="s">
        <v>103</v>
      </c>
    </row>
    <row r="103" spans="1:14" ht="12.75" customHeight="1" x14ac:dyDescent="0.25">
      <c r="A103" s="128"/>
      <c r="B103" s="131">
        <v>32224</v>
      </c>
      <c r="C103" s="132" t="s">
        <v>199</v>
      </c>
      <c r="D103" s="173">
        <f>90*210</f>
        <v>18900</v>
      </c>
      <c r="E103" s="130" t="s">
        <v>103</v>
      </c>
      <c r="H103" s="133"/>
      <c r="I103" s="61"/>
      <c r="J103" s="61"/>
      <c r="K103" s="61"/>
      <c r="L103" s="57"/>
      <c r="M103" s="57"/>
      <c r="N103" s="26"/>
    </row>
    <row r="104" spans="1:14" ht="12.75" customHeight="1" x14ac:dyDescent="0.25">
      <c r="A104" s="128"/>
      <c r="B104" s="131">
        <v>32224</v>
      </c>
      <c r="C104" s="132" t="s">
        <v>41</v>
      </c>
      <c r="D104" s="173">
        <f>90*330</f>
        <v>29700</v>
      </c>
      <c r="E104" s="130" t="s">
        <v>103</v>
      </c>
      <c r="H104" s="133"/>
      <c r="I104" s="61"/>
      <c r="J104" s="61"/>
      <c r="K104" s="61"/>
      <c r="L104" s="57"/>
      <c r="M104" s="57"/>
      <c r="N104" s="26"/>
    </row>
    <row r="105" spans="1:14" ht="12.75" customHeight="1" x14ac:dyDescent="0.25">
      <c r="A105" s="128"/>
      <c r="B105" s="131">
        <v>32224</v>
      </c>
      <c r="C105" s="132" t="s">
        <v>42</v>
      </c>
      <c r="D105" s="173">
        <f>90*200</f>
        <v>18000</v>
      </c>
      <c r="E105" s="130" t="s">
        <v>103</v>
      </c>
      <c r="H105" s="133"/>
      <c r="I105" s="61"/>
      <c r="J105" s="61"/>
      <c r="K105" s="61"/>
      <c r="L105" s="57"/>
      <c r="M105" s="57"/>
      <c r="N105" s="26"/>
    </row>
    <row r="106" spans="1:14" ht="12.75" customHeight="1" x14ac:dyDescent="0.25">
      <c r="A106" s="128"/>
      <c r="B106" s="131">
        <v>32224</v>
      </c>
      <c r="C106" s="132" t="s">
        <v>200</v>
      </c>
      <c r="D106" s="173">
        <f>90*100</f>
        <v>9000</v>
      </c>
      <c r="E106" s="130" t="s">
        <v>103</v>
      </c>
      <c r="H106" s="60"/>
      <c r="I106" s="61"/>
      <c r="J106" s="61"/>
      <c r="K106" s="61"/>
      <c r="L106" s="134"/>
      <c r="M106" s="134"/>
      <c r="N106" s="26"/>
    </row>
    <row r="107" spans="1:14" ht="12.75" customHeight="1" x14ac:dyDescent="0.25">
      <c r="A107" s="128"/>
      <c r="B107" s="131">
        <v>32234</v>
      </c>
      <c r="C107" s="135" t="s">
        <v>201</v>
      </c>
      <c r="D107" s="162">
        <v>157800</v>
      </c>
      <c r="E107" s="130" t="s">
        <v>103</v>
      </c>
      <c r="H107" s="133"/>
      <c r="I107" s="61"/>
      <c r="J107" s="61"/>
      <c r="K107" s="61"/>
      <c r="L107" s="57"/>
      <c r="M107" s="57"/>
      <c r="N107" s="26"/>
    </row>
    <row r="108" spans="1:14" ht="12.75" customHeight="1" x14ac:dyDescent="0.25">
      <c r="A108" s="128"/>
      <c r="B108" s="131">
        <v>32251</v>
      </c>
      <c r="C108" s="135" t="s">
        <v>202</v>
      </c>
      <c r="D108" s="162">
        <v>8550</v>
      </c>
      <c r="E108" s="49" t="s">
        <v>92</v>
      </c>
      <c r="H108" s="133"/>
      <c r="I108" s="61"/>
      <c r="J108" s="61"/>
      <c r="K108" s="61"/>
      <c r="L108" s="57"/>
      <c r="M108" s="57"/>
      <c r="N108" s="26"/>
    </row>
    <row r="109" spans="1:14" ht="12.75" customHeight="1" x14ac:dyDescent="0.25">
      <c r="A109" s="128"/>
      <c r="B109" s="131">
        <v>32251</v>
      </c>
      <c r="C109" s="135" t="s">
        <v>203</v>
      </c>
      <c r="D109" s="162">
        <v>3600</v>
      </c>
      <c r="E109" s="49" t="s">
        <v>92</v>
      </c>
      <c r="H109" s="133"/>
      <c r="I109" s="61"/>
      <c r="J109" s="61"/>
      <c r="K109" s="61"/>
      <c r="L109" s="57"/>
      <c r="M109" s="57"/>
      <c r="N109" s="26"/>
    </row>
    <row r="110" spans="1:14" ht="12.75" customHeight="1" x14ac:dyDescent="0.25">
      <c r="A110" s="128"/>
      <c r="B110" s="169" t="s">
        <v>117</v>
      </c>
      <c r="C110" s="170" t="s">
        <v>118</v>
      </c>
      <c r="D110" s="172">
        <v>13200</v>
      </c>
      <c r="E110" s="171" t="s">
        <v>92</v>
      </c>
      <c r="H110" s="133"/>
      <c r="I110" s="61"/>
      <c r="J110" s="61"/>
      <c r="K110" s="61"/>
      <c r="L110" s="57"/>
      <c r="M110" s="57"/>
      <c r="N110" s="26"/>
    </row>
    <row r="111" spans="1:14" ht="12.75" customHeight="1" x14ac:dyDescent="0.25">
      <c r="A111" s="128"/>
      <c r="B111" s="131">
        <v>32271</v>
      </c>
      <c r="C111" s="135" t="s">
        <v>204</v>
      </c>
      <c r="D111" s="162">
        <v>3500</v>
      </c>
      <c r="E111" s="62" t="s">
        <v>92</v>
      </c>
      <c r="H111" s="133"/>
      <c r="I111" s="61"/>
      <c r="J111" s="61"/>
      <c r="K111" s="61"/>
      <c r="L111" s="57"/>
      <c r="M111" s="57"/>
      <c r="N111" s="26"/>
    </row>
    <row r="112" spans="1:14" ht="15" customHeight="1" x14ac:dyDescent="0.25">
      <c r="A112" s="119"/>
      <c r="B112" s="120">
        <v>323</v>
      </c>
      <c r="C112" s="121" t="s">
        <v>120</v>
      </c>
      <c r="D112" s="160">
        <f>SUM(D113:D115)</f>
        <v>118800</v>
      </c>
      <c r="E112" s="123"/>
      <c r="H112" s="26"/>
      <c r="I112" s="26"/>
      <c r="J112" s="26"/>
      <c r="K112" s="26"/>
      <c r="L112" s="26"/>
      <c r="M112" s="26"/>
      <c r="N112" s="26"/>
    </row>
    <row r="113" spans="1:12" ht="12.75" customHeight="1" x14ac:dyDescent="0.25">
      <c r="A113" s="128"/>
      <c r="B113" s="169" t="s">
        <v>152</v>
      </c>
      <c r="C113" s="170" t="s">
        <v>153</v>
      </c>
      <c r="D113" s="172">
        <v>70000</v>
      </c>
      <c r="E113" s="171" t="s">
        <v>92</v>
      </c>
    </row>
    <row r="114" spans="1:12" ht="12.75" customHeight="1" x14ac:dyDescent="0.25">
      <c r="A114" s="128"/>
      <c r="B114" s="169" t="s">
        <v>221</v>
      </c>
      <c r="C114" s="170" t="s">
        <v>220</v>
      </c>
      <c r="D114" s="172">
        <v>4800</v>
      </c>
      <c r="E114" s="171" t="s">
        <v>92</v>
      </c>
    </row>
    <row r="115" spans="1:12" ht="12.75" customHeight="1" x14ac:dyDescent="0.25">
      <c r="A115" s="136"/>
      <c r="B115" s="137">
        <v>32399</v>
      </c>
      <c r="C115" s="167" t="s">
        <v>140</v>
      </c>
      <c r="D115" s="168">
        <v>44000</v>
      </c>
      <c r="E115" s="62" t="s">
        <v>136</v>
      </c>
    </row>
    <row r="116" spans="1:12" ht="15" customHeight="1" x14ac:dyDescent="0.25">
      <c r="A116" s="119"/>
      <c r="B116" s="120">
        <v>329</v>
      </c>
      <c r="C116" s="121" t="s">
        <v>142</v>
      </c>
      <c r="D116" s="160">
        <f>SUM(D117:D120)</f>
        <v>227700</v>
      </c>
      <c r="E116" s="123"/>
    </row>
    <row r="117" spans="1:12" ht="12.75" customHeight="1" x14ac:dyDescent="0.25">
      <c r="A117" s="45"/>
      <c r="B117" s="46" t="s">
        <v>143</v>
      </c>
      <c r="C117" s="47" t="s">
        <v>144</v>
      </c>
      <c r="D117" s="147">
        <v>4800</v>
      </c>
      <c r="E117" s="171" t="s">
        <v>92</v>
      </c>
      <c r="G117" s="54"/>
      <c r="H117" s="55"/>
      <c r="I117" s="56"/>
      <c r="J117" s="56"/>
      <c r="K117" s="57"/>
      <c r="L117" s="57"/>
    </row>
    <row r="118" spans="1:12" ht="12.75" customHeight="1" x14ac:dyDescent="0.25">
      <c r="A118" s="128"/>
      <c r="B118" s="131">
        <v>32995</v>
      </c>
      <c r="C118" s="135" t="s">
        <v>205</v>
      </c>
      <c r="D118" s="162">
        <v>11000</v>
      </c>
      <c r="E118" s="130" t="s">
        <v>206</v>
      </c>
    </row>
    <row r="119" spans="1:12" ht="12.75" customHeight="1" x14ac:dyDescent="0.25">
      <c r="A119" s="128"/>
      <c r="B119" s="131">
        <v>32999</v>
      </c>
      <c r="C119" s="135" t="s">
        <v>207</v>
      </c>
      <c r="D119" s="162">
        <v>203900</v>
      </c>
      <c r="E119" s="130" t="s">
        <v>208</v>
      </c>
    </row>
    <row r="120" spans="1:12" ht="12.75" customHeight="1" thickBot="1" x14ac:dyDescent="0.3">
      <c r="A120" s="128"/>
      <c r="B120" s="131">
        <v>32999</v>
      </c>
      <c r="C120" s="135" t="s">
        <v>209</v>
      </c>
      <c r="D120" s="162">
        <v>8000</v>
      </c>
      <c r="E120" s="49" t="s">
        <v>136</v>
      </c>
    </row>
    <row r="121" spans="1:12" s="26" customFormat="1" ht="17.649999999999999" customHeight="1" thickBot="1" x14ac:dyDescent="0.3">
      <c r="A121" s="177"/>
      <c r="B121" s="178"/>
      <c r="C121" s="179" t="s">
        <v>232</v>
      </c>
      <c r="D121" s="180">
        <f>D7+D50+D70+D93</f>
        <v>8155900</v>
      </c>
      <c r="E121" s="181"/>
    </row>
    <row r="122" spans="1:12" ht="17.649999999999999" customHeight="1" thickBot="1" x14ac:dyDescent="0.3">
      <c r="A122" s="182" t="s">
        <v>228</v>
      </c>
      <c r="B122" s="183"/>
      <c r="C122" s="184"/>
      <c r="D122" s="185">
        <v>959779</v>
      </c>
      <c r="E122" s="186" t="s">
        <v>230</v>
      </c>
    </row>
    <row r="123" spans="1:12" ht="17.649999999999999" customHeight="1" thickBot="1" x14ac:dyDescent="0.3">
      <c r="A123" s="177"/>
      <c r="B123" s="187"/>
      <c r="C123" s="188" t="s">
        <v>231</v>
      </c>
      <c r="D123" s="189">
        <f>D121+D122</f>
        <v>9115679</v>
      </c>
      <c r="E123" s="190"/>
    </row>
    <row r="124" spans="1:12" s="92" customFormat="1" ht="17.45" customHeight="1" x14ac:dyDescent="0.25">
      <c r="D124" s="175"/>
      <c r="E124" s="176"/>
    </row>
    <row r="125" spans="1:12" ht="15" customHeight="1" x14ac:dyDescent="0.25">
      <c r="B125" s="138" t="s">
        <v>210</v>
      </c>
      <c r="C125" s="139" t="s">
        <v>215</v>
      </c>
      <c r="D125" s="140"/>
    </row>
    <row r="126" spans="1:12" ht="15" customHeight="1" x14ac:dyDescent="0.25">
      <c r="B126" s="138" t="s">
        <v>211</v>
      </c>
      <c r="C126" s="139" t="s">
        <v>216</v>
      </c>
      <c r="E126" s="28"/>
    </row>
    <row r="127" spans="1:12" ht="15" customHeight="1" x14ac:dyDescent="0.25">
      <c r="D127" s="140"/>
    </row>
    <row r="128" spans="1:12" ht="15" customHeight="1" x14ac:dyDescent="0.25">
      <c r="E128" s="28"/>
    </row>
    <row r="129" spans="1:5" ht="15" customHeight="1" x14ac:dyDescent="0.25">
      <c r="A129" s="28" t="s">
        <v>217</v>
      </c>
      <c r="E129" s="28"/>
    </row>
    <row r="130" spans="1:5" ht="13.9" customHeight="1" x14ac:dyDescent="0.25">
      <c r="E130" s="174" t="s">
        <v>229</v>
      </c>
    </row>
    <row r="131" spans="1:5" ht="9" customHeight="1" x14ac:dyDescent="0.25">
      <c r="E131" s="141"/>
    </row>
    <row r="132" spans="1:5" ht="15" customHeight="1" x14ac:dyDescent="0.25">
      <c r="E132" s="142"/>
    </row>
    <row r="133" spans="1:5" ht="15" customHeight="1" x14ac:dyDescent="0.25">
      <c r="E133" s="28"/>
    </row>
    <row r="135" spans="1:5" ht="15" customHeight="1" x14ac:dyDescent="0.25">
      <c r="B135" s="138"/>
      <c r="C135" s="143"/>
    </row>
    <row r="136" spans="1:5" ht="15" customHeight="1" x14ac:dyDescent="0.25">
      <c r="B136" s="138"/>
      <c r="C136" s="143"/>
    </row>
  </sheetData>
  <mergeCells count="4">
    <mergeCell ref="A3:E3"/>
    <mergeCell ref="A5:E5"/>
    <mergeCell ref="G49:J49"/>
    <mergeCell ref="G51:J51"/>
  </mergeCells>
  <printOptions horizontalCentered="1" verticalCentered="1"/>
  <pageMargins left="0.78740157480314965" right="0.78740157480314965" top="0.78740157480314965" bottom="0.78740157480314965" header="0" footer="0.39370078740157483"/>
  <pageSetup paperSize="9" orientation="landscape" r:id="rId1"/>
  <headerFooter alignWithMargins="0"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showGridLines="0" view="pageBreakPreview" zoomScale="90" zoomScaleNormal="100" zoomScaleSheetLayoutView="90" workbookViewId="0">
      <pane ySplit="5" topLeftCell="A9" activePane="bottomLeft" state="frozen"/>
      <selection pane="bottomLeft" activeCell="F21" sqref="F21"/>
    </sheetView>
  </sheetViews>
  <sheetFormatPr defaultRowHeight="12.75" x14ac:dyDescent="0.25"/>
  <cols>
    <col min="1" max="1" width="0.28515625" style="5" customWidth="1"/>
    <col min="2" max="2" width="0.140625" style="5" customWidth="1"/>
    <col min="3" max="3" width="7.7109375" style="5" customWidth="1"/>
    <col min="4" max="5" width="6.7109375" style="5" customWidth="1"/>
    <col min="6" max="6" width="60.7109375" style="10" customWidth="1"/>
    <col min="7" max="7" width="16.7109375" style="5" customWidth="1"/>
    <col min="8" max="8" width="16.7109375" style="6" customWidth="1"/>
    <col min="9" max="9" width="21" style="5" customWidth="1"/>
    <col min="10" max="10" width="11.7109375" style="5" customWidth="1"/>
    <col min="11" max="11" width="9.7109375" style="5" customWidth="1"/>
    <col min="12" max="12" width="19.7109375" style="5" customWidth="1"/>
    <col min="13" max="13" width="14.7109375" style="5" customWidth="1"/>
    <col min="14" max="14" width="13.5703125" style="5" customWidth="1"/>
    <col min="15" max="16" width="8.7109375" style="5" customWidth="1"/>
    <col min="17" max="17" width="20.7109375" style="5" customWidth="1"/>
    <col min="18" max="18" width="13.28515625" style="5" customWidth="1"/>
    <col min="19" max="19" width="0.140625" style="5" customWidth="1"/>
    <col min="20" max="20" width="5.7109375" style="5" customWidth="1"/>
    <col min="21" max="21" width="0" style="5" hidden="1" customWidth="1"/>
    <col min="22" max="22" width="0.7109375" style="5" customWidth="1"/>
    <col min="23" max="16384" width="9.140625" style="5"/>
  </cols>
  <sheetData>
    <row r="1" spans="2:20" ht="9.6" customHeight="1" x14ac:dyDescent="0.25"/>
    <row r="2" spans="2:20" ht="3.4" customHeight="1" x14ac:dyDescent="0.25">
      <c r="B2" s="203"/>
      <c r="C2" s="203"/>
      <c r="D2" s="203"/>
    </row>
    <row r="3" spans="2:20" ht="17.100000000000001" customHeight="1" x14ac:dyDescent="0.25">
      <c r="B3" s="203"/>
      <c r="C3" s="203"/>
      <c r="D3" s="203"/>
      <c r="E3" s="204" t="s">
        <v>0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</row>
    <row r="4" spans="2:20" ht="0.4" customHeight="1" x14ac:dyDescent="0.25">
      <c r="B4" s="203"/>
      <c r="C4" s="203"/>
      <c r="D4" s="203"/>
    </row>
    <row r="5" spans="2:20" ht="6.75" customHeight="1" x14ac:dyDescent="0.25"/>
    <row r="6" spans="2:20" ht="6.6" customHeight="1" x14ac:dyDescent="0.25"/>
    <row r="7" spans="2:20" ht="17.100000000000001" customHeight="1" x14ac:dyDescent="0.25">
      <c r="C7" s="204" t="s">
        <v>1</v>
      </c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</row>
    <row r="8" spans="2:20" ht="3.95" customHeight="1" x14ac:dyDescent="0.25"/>
    <row r="9" spans="2:20" ht="17.100000000000001" customHeight="1" x14ac:dyDescent="0.25">
      <c r="C9" s="204" t="s">
        <v>18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</row>
    <row r="10" spans="2:20" ht="5.0999999999999996" customHeight="1" x14ac:dyDescent="0.25"/>
    <row r="11" spans="2:20" ht="70.150000000000006" customHeight="1" x14ac:dyDescent="0.25">
      <c r="C11" s="4" t="s">
        <v>2</v>
      </c>
      <c r="D11" s="205" t="s">
        <v>3</v>
      </c>
      <c r="E11" s="199"/>
      <c r="F11" s="8" t="s">
        <v>4</v>
      </c>
      <c r="G11" s="4" t="s">
        <v>5</v>
      </c>
      <c r="H11" s="7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  <c r="N11" s="4" t="s">
        <v>12</v>
      </c>
      <c r="O11" s="4" t="s">
        <v>13</v>
      </c>
      <c r="P11" s="4" t="s">
        <v>14</v>
      </c>
      <c r="Q11" s="4" t="s">
        <v>15</v>
      </c>
      <c r="R11" s="205" t="s">
        <v>16</v>
      </c>
      <c r="S11" s="200"/>
      <c r="T11" s="199"/>
    </row>
    <row r="12" spans="2:20" ht="19.899999999999999" customHeight="1" x14ac:dyDescent="0.25">
      <c r="C12" s="13" t="s">
        <v>17</v>
      </c>
      <c r="D12" s="14"/>
      <c r="E12" s="14"/>
      <c r="F12" s="14"/>
      <c r="G12" s="15"/>
      <c r="H12" s="16" t="s">
        <v>61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2"/>
      <c r="T12" s="12"/>
    </row>
    <row r="13" spans="2:20" ht="30" customHeight="1" x14ac:dyDescent="0.25">
      <c r="C13" s="1" t="s">
        <v>24</v>
      </c>
      <c r="D13" s="198"/>
      <c r="E13" s="199"/>
      <c r="F13" s="11" t="s">
        <v>19</v>
      </c>
      <c r="G13" s="3" t="s">
        <v>20</v>
      </c>
      <c r="H13" s="23">
        <v>5000</v>
      </c>
      <c r="I13" s="3" t="s">
        <v>21</v>
      </c>
      <c r="J13" s="3"/>
      <c r="K13" s="3"/>
      <c r="L13" s="3" t="s">
        <v>23</v>
      </c>
      <c r="M13" s="3" t="s">
        <v>22</v>
      </c>
      <c r="N13" s="3">
        <v>2021</v>
      </c>
      <c r="O13" s="2"/>
      <c r="P13" s="3"/>
      <c r="Q13" s="3" t="s">
        <v>30</v>
      </c>
      <c r="R13" s="198"/>
      <c r="S13" s="200"/>
      <c r="T13" s="199"/>
    </row>
    <row r="14" spans="2:20" ht="30" customHeight="1" x14ac:dyDescent="0.25">
      <c r="C14" s="1" t="s">
        <v>25</v>
      </c>
      <c r="D14" s="201"/>
      <c r="E14" s="202"/>
      <c r="F14" s="17" t="s">
        <v>26</v>
      </c>
      <c r="G14" s="19" t="s">
        <v>29</v>
      </c>
      <c r="H14" s="21">
        <v>8000</v>
      </c>
      <c r="I14" s="9" t="s">
        <v>21</v>
      </c>
      <c r="J14" s="3"/>
      <c r="K14" s="3"/>
      <c r="L14" s="9" t="s">
        <v>23</v>
      </c>
      <c r="M14" s="9" t="s">
        <v>22</v>
      </c>
      <c r="N14" s="9">
        <v>2021</v>
      </c>
      <c r="O14" s="2"/>
      <c r="P14" s="3"/>
      <c r="Q14" s="3" t="s">
        <v>30</v>
      </c>
      <c r="R14" s="198"/>
      <c r="S14" s="200"/>
      <c r="T14" s="199"/>
    </row>
    <row r="15" spans="2:20" ht="30" customHeight="1" x14ac:dyDescent="0.25">
      <c r="C15" s="1" t="s">
        <v>28</v>
      </c>
      <c r="D15" s="198"/>
      <c r="E15" s="199"/>
      <c r="F15" s="17" t="s">
        <v>27</v>
      </c>
      <c r="G15" s="19" t="s">
        <v>29</v>
      </c>
      <c r="H15" s="21">
        <v>16000</v>
      </c>
      <c r="I15" s="9" t="s">
        <v>21</v>
      </c>
      <c r="J15" s="3"/>
      <c r="K15" s="3"/>
      <c r="L15" s="9" t="s">
        <v>23</v>
      </c>
      <c r="M15" s="9" t="s">
        <v>22</v>
      </c>
      <c r="N15" s="9">
        <v>2021</v>
      </c>
      <c r="O15" s="2"/>
      <c r="P15" s="3"/>
      <c r="Q15" s="3" t="s">
        <v>30</v>
      </c>
      <c r="R15" s="198"/>
      <c r="S15" s="200"/>
      <c r="T15" s="199"/>
    </row>
    <row r="16" spans="2:20" ht="30" customHeight="1" x14ac:dyDescent="0.25">
      <c r="C16" s="1" t="s">
        <v>32</v>
      </c>
      <c r="D16" s="198"/>
      <c r="E16" s="199"/>
      <c r="F16" s="17" t="s">
        <v>31</v>
      </c>
      <c r="G16" s="19" t="s">
        <v>34</v>
      </c>
      <c r="H16" s="21">
        <v>8000</v>
      </c>
      <c r="I16" s="9" t="s">
        <v>21</v>
      </c>
      <c r="J16" s="3"/>
      <c r="K16" s="3"/>
      <c r="L16" s="9" t="s">
        <v>23</v>
      </c>
      <c r="M16" s="9" t="s">
        <v>22</v>
      </c>
      <c r="N16" s="9">
        <v>2021</v>
      </c>
      <c r="O16" s="2"/>
      <c r="P16" s="3"/>
      <c r="Q16" s="9" t="s">
        <v>30</v>
      </c>
      <c r="R16" s="198"/>
      <c r="S16" s="200"/>
      <c r="T16" s="199"/>
    </row>
    <row r="17" spans="3:20" ht="30" customHeight="1" x14ac:dyDescent="0.25">
      <c r="C17" s="1" t="s">
        <v>33</v>
      </c>
      <c r="D17" s="198"/>
      <c r="E17" s="199"/>
      <c r="F17" s="17" t="s">
        <v>35</v>
      </c>
      <c r="G17" s="19" t="s">
        <v>48</v>
      </c>
      <c r="H17" s="21">
        <v>12000</v>
      </c>
      <c r="I17" s="9" t="s">
        <v>21</v>
      </c>
      <c r="J17" s="3"/>
      <c r="K17" s="3"/>
      <c r="L17" s="9" t="s">
        <v>23</v>
      </c>
      <c r="M17" s="9" t="s">
        <v>22</v>
      </c>
      <c r="N17" s="9">
        <v>2021</v>
      </c>
      <c r="O17" s="2"/>
      <c r="P17" s="3"/>
      <c r="Q17" s="9" t="s">
        <v>30</v>
      </c>
      <c r="R17" s="198"/>
      <c r="S17" s="200"/>
      <c r="T17" s="199"/>
    </row>
    <row r="18" spans="3:20" ht="30" customHeight="1" x14ac:dyDescent="0.25">
      <c r="C18" s="1" t="s">
        <v>62</v>
      </c>
      <c r="D18" s="198"/>
      <c r="E18" s="199"/>
      <c r="F18" s="17" t="s">
        <v>36</v>
      </c>
      <c r="G18" s="19" t="s">
        <v>49</v>
      </c>
      <c r="H18" s="21">
        <v>16000</v>
      </c>
      <c r="I18" s="9" t="s">
        <v>21</v>
      </c>
      <c r="J18" s="3"/>
      <c r="K18" s="3"/>
      <c r="L18" s="9" t="s">
        <v>23</v>
      </c>
      <c r="M18" s="9" t="s">
        <v>22</v>
      </c>
      <c r="N18" s="9">
        <v>2021</v>
      </c>
      <c r="O18" s="2"/>
      <c r="P18" s="3"/>
      <c r="Q18" s="9" t="s">
        <v>30</v>
      </c>
      <c r="R18" s="198"/>
      <c r="S18" s="200"/>
      <c r="T18" s="199"/>
    </row>
    <row r="19" spans="3:20" ht="30" customHeight="1" x14ac:dyDescent="0.25">
      <c r="C19" s="1" t="s">
        <v>63</v>
      </c>
      <c r="D19" s="198"/>
      <c r="E19" s="199"/>
      <c r="F19" s="17" t="s">
        <v>37</v>
      </c>
      <c r="G19" s="19" t="s">
        <v>50</v>
      </c>
      <c r="H19" s="21">
        <v>14000</v>
      </c>
      <c r="I19" s="9" t="s">
        <v>21</v>
      </c>
      <c r="J19" s="3"/>
      <c r="K19" s="3"/>
      <c r="L19" s="9" t="s">
        <v>23</v>
      </c>
      <c r="M19" s="9" t="s">
        <v>22</v>
      </c>
      <c r="N19" s="9">
        <v>2021</v>
      </c>
      <c r="O19" s="2"/>
      <c r="P19" s="3"/>
      <c r="Q19" s="9" t="s">
        <v>30</v>
      </c>
      <c r="R19" s="198"/>
      <c r="S19" s="200"/>
      <c r="T19" s="199"/>
    </row>
    <row r="20" spans="3:20" ht="30" customHeight="1" x14ac:dyDescent="0.25">
      <c r="C20" s="1" t="s">
        <v>64</v>
      </c>
      <c r="D20" s="198"/>
      <c r="E20" s="199"/>
      <c r="F20" s="17" t="s">
        <v>38</v>
      </c>
      <c r="G20" s="19" t="s">
        <v>51</v>
      </c>
      <c r="H20" s="21">
        <v>6000</v>
      </c>
      <c r="I20" s="9" t="s">
        <v>21</v>
      </c>
      <c r="J20" s="3"/>
      <c r="K20" s="3"/>
      <c r="L20" s="9" t="s">
        <v>23</v>
      </c>
      <c r="M20" s="9" t="s">
        <v>22</v>
      </c>
      <c r="N20" s="9">
        <v>2021</v>
      </c>
      <c r="O20" s="2"/>
      <c r="P20" s="3"/>
      <c r="Q20" s="9" t="s">
        <v>30</v>
      </c>
      <c r="R20" s="198"/>
      <c r="S20" s="200"/>
      <c r="T20" s="199"/>
    </row>
    <row r="21" spans="3:20" ht="30" customHeight="1" x14ac:dyDescent="0.25">
      <c r="C21" s="1" t="s">
        <v>65</v>
      </c>
      <c r="D21" s="198"/>
      <c r="E21" s="199"/>
      <c r="F21" s="17" t="s">
        <v>39</v>
      </c>
      <c r="G21" s="19" t="s">
        <v>52</v>
      </c>
      <c r="H21" s="21">
        <v>12000</v>
      </c>
      <c r="I21" s="9" t="s">
        <v>21</v>
      </c>
      <c r="J21" s="3"/>
      <c r="K21" s="3"/>
      <c r="L21" s="9" t="s">
        <v>23</v>
      </c>
      <c r="M21" s="9" t="s">
        <v>22</v>
      </c>
      <c r="N21" s="9">
        <v>2021</v>
      </c>
      <c r="O21" s="2"/>
      <c r="P21" s="3"/>
      <c r="Q21" s="9" t="s">
        <v>30</v>
      </c>
      <c r="R21" s="198"/>
      <c r="S21" s="200"/>
      <c r="T21" s="199"/>
    </row>
    <row r="22" spans="3:20" ht="30" customHeight="1" x14ac:dyDescent="0.25">
      <c r="C22" s="1" t="s">
        <v>66</v>
      </c>
      <c r="D22" s="198"/>
      <c r="E22" s="199"/>
      <c r="F22" s="17" t="s">
        <v>40</v>
      </c>
      <c r="G22" s="19" t="s">
        <v>53</v>
      </c>
      <c r="H22" s="21">
        <v>6000</v>
      </c>
      <c r="I22" s="9" t="s">
        <v>21</v>
      </c>
      <c r="J22" s="3"/>
      <c r="K22" s="3"/>
      <c r="L22" s="9" t="s">
        <v>23</v>
      </c>
      <c r="M22" s="9" t="s">
        <v>22</v>
      </c>
      <c r="N22" s="9">
        <v>2021</v>
      </c>
      <c r="O22" s="2"/>
      <c r="P22" s="3"/>
      <c r="Q22" s="9" t="s">
        <v>30</v>
      </c>
      <c r="R22" s="198"/>
      <c r="S22" s="200"/>
      <c r="T22" s="199"/>
    </row>
    <row r="23" spans="3:20" ht="30" customHeight="1" x14ac:dyDescent="0.25">
      <c r="C23" s="1" t="s">
        <v>67</v>
      </c>
      <c r="D23" s="198"/>
      <c r="E23" s="199"/>
      <c r="F23" s="17" t="s">
        <v>41</v>
      </c>
      <c r="G23" s="19" t="s">
        <v>54</v>
      </c>
      <c r="H23" s="21">
        <v>29000</v>
      </c>
      <c r="I23" s="9" t="s">
        <v>21</v>
      </c>
      <c r="J23" s="3"/>
      <c r="K23" s="3"/>
      <c r="L23" s="9" t="s">
        <v>23</v>
      </c>
      <c r="M23" s="9" t="s">
        <v>22</v>
      </c>
      <c r="N23" s="9">
        <v>2021</v>
      </c>
      <c r="O23" s="2"/>
      <c r="P23" s="3"/>
      <c r="Q23" s="9" t="s">
        <v>30</v>
      </c>
      <c r="R23" s="198"/>
      <c r="S23" s="200"/>
      <c r="T23" s="199"/>
    </row>
    <row r="24" spans="3:20" ht="30" customHeight="1" x14ac:dyDescent="0.25">
      <c r="C24" s="1" t="s">
        <v>68</v>
      </c>
      <c r="D24" s="198"/>
      <c r="E24" s="199"/>
      <c r="F24" s="17" t="s">
        <v>42</v>
      </c>
      <c r="G24" s="19" t="s">
        <v>55</v>
      </c>
      <c r="H24" s="21">
        <v>18000</v>
      </c>
      <c r="I24" s="9" t="s">
        <v>21</v>
      </c>
      <c r="J24" s="3"/>
      <c r="K24" s="3"/>
      <c r="L24" s="9" t="s">
        <v>23</v>
      </c>
      <c r="M24" s="9" t="s">
        <v>22</v>
      </c>
      <c r="N24" s="9">
        <v>2021</v>
      </c>
      <c r="O24" s="2"/>
      <c r="P24" s="3"/>
      <c r="Q24" s="9" t="s">
        <v>30</v>
      </c>
      <c r="R24" s="198"/>
      <c r="S24" s="200"/>
      <c r="T24" s="199"/>
    </row>
    <row r="25" spans="3:20" ht="30" customHeight="1" x14ac:dyDescent="0.25">
      <c r="C25" s="1" t="s">
        <v>69</v>
      </c>
      <c r="D25" s="198"/>
      <c r="E25" s="199"/>
      <c r="F25" s="17" t="s">
        <v>43</v>
      </c>
      <c r="G25" s="19" t="s">
        <v>56</v>
      </c>
      <c r="H25" s="21">
        <v>9000</v>
      </c>
      <c r="I25" s="9" t="s">
        <v>21</v>
      </c>
      <c r="J25" s="3"/>
      <c r="K25" s="3"/>
      <c r="L25" s="9" t="s">
        <v>23</v>
      </c>
      <c r="M25" s="9" t="s">
        <v>22</v>
      </c>
      <c r="N25" s="9">
        <v>2021</v>
      </c>
      <c r="O25" s="2"/>
      <c r="P25" s="3"/>
      <c r="Q25" s="9" t="s">
        <v>30</v>
      </c>
      <c r="R25" s="198"/>
      <c r="S25" s="200"/>
      <c r="T25" s="199"/>
    </row>
    <row r="26" spans="3:20" ht="30" customHeight="1" x14ac:dyDescent="0.25">
      <c r="C26" s="1" t="s">
        <v>70</v>
      </c>
      <c r="D26" s="198"/>
      <c r="E26" s="199"/>
      <c r="F26" s="17" t="s">
        <v>44</v>
      </c>
      <c r="G26" s="19" t="s">
        <v>57</v>
      </c>
      <c r="H26" s="21">
        <v>38000</v>
      </c>
      <c r="I26" s="9" t="s">
        <v>21</v>
      </c>
      <c r="J26" s="3"/>
      <c r="K26" s="3"/>
      <c r="L26" s="9" t="s">
        <v>23</v>
      </c>
      <c r="M26" s="9" t="s">
        <v>22</v>
      </c>
      <c r="N26" s="9">
        <v>2021</v>
      </c>
      <c r="O26" s="2"/>
      <c r="P26" s="3"/>
      <c r="Q26" s="9" t="s">
        <v>30</v>
      </c>
      <c r="R26" s="198"/>
      <c r="S26" s="200"/>
      <c r="T26" s="199"/>
    </row>
    <row r="27" spans="3:20" ht="30" customHeight="1" x14ac:dyDescent="0.25">
      <c r="C27" s="1" t="s">
        <v>71</v>
      </c>
      <c r="D27" s="198"/>
      <c r="E27" s="199"/>
      <c r="F27" s="18" t="s">
        <v>45</v>
      </c>
      <c r="G27" s="20" t="s">
        <v>58</v>
      </c>
      <c r="H27" s="22">
        <v>33000</v>
      </c>
      <c r="I27" s="9" t="s">
        <v>21</v>
      </c>
      <c r="J27" s="3"/>
      <c r="K27" s="3"/>
      <c r="L27" s="9" t="s">
        <v>23</v>
      </c>
      <c r="M27" s="9" t="s">
        <v>22</v>
      </c>
      <c r="N27" s="9">
        <v>2021</v>
      </c>
      <c r="O27" s="2"/>
      <c r="P27" s="3"/>
      <c r="Q27" s="9" t="s">
        <v>30</v>
      </c>
      <c r="R27" s="198"/>
      <c r="S27" s="200"/>
      <c r="T27" s="199"/>
    </row>
    <row r="28" spans="3:20" ht="30" customHeight="1" x14ac:dyDescent="0.25">
      <c r="C28" s="1" t="s">
        <v>72</v>
      </c>
      <c r="D28" s="198"/>
      <c r="E28" s="199"/>
      <c r="F28" s="17" t="s">
        <v>46</v>
      </c>
      <c r="G28" s="19" t="s">
        <v>59</v>
      </c>
      <c r="H28" s="21">
        <v>19000</v>
      </c>
      <c r="I28" s="9" t="s">
        <v>21</v>
      </c>
      <c r="J28" s="3"/>
      <c r="K28" s="3"/>
      <c r="L28" s="9" t="s">
        <v>23</v>
      </c>
      <c r="M28" s="9" t="s">
        <v>22</v>
      </c>
      <c r="N28" s="9">
        <v>2021</v>
      </c>
      <c r="O28" s="2"/>
      <c r="P28" s="3"/>
      <c r="Q28" s="9" t="s">
        <v>30</v>
      </c>
      <c r="R28" s="198"/>
      <c r="S28" s="200"/>
      <c r="T28" s="199"/>
    </row>
    <row r="29" spans="3:20" ht="30" customHeight="1" x14ac:dyDescent="0.25">
      <c r="C29" s="1" t="s">
        <v>73</v>
      </c>
      <c r="D29" s="198"/>
      <c r="E29" s="199"/>
      <c r="F29" s="18" t="s">
        <v>47</v>
      </c>
      <c r="G29" s="20" t="s">
        <v>60</v>
      </c>
      <c r="H29" s="22">
        <v>157800</v>
      </c>
      <c r="I29" s="9" t="s">
        <v>21</v>
      </c>
      <c r="J29" s="3"/>
      <c r="K29" s="3"/>
      <c r="L29" s="9" t="s">
        <v>23</v>
      </c>
      <c r="M29" s="9" t="s">
        <v>22</v>
      </c>
      <c r="N29" s="9">
        <v>2021</v>
      </c>
      <c r="O29" s="2"/>
      <c r="P29" s="3"/>
      <c r="Q29" s="9" t="s">
        <v>30</v>
      </c>
      <c r="R29" s="198"/>
      <c r="S29" s="200"/>
      <c r="T29" s="199"/>
    </row>
    <row r="30" spans="3:20" ht="30" customHeight="1" x14ac:dyDescent="0.25">
      <c r="C30" s="1" t="s">
        <v>79</v>
      </c>
      <c r="D30" s="198"/>
      <c r="E30" s="199"/>
      <c r="F30" s="17" t="s">
        <v>74</v>
      </c>
      <c r="G30" s="19" t="s">
        <v>77</v>
      </c>
      <c r="H30" s="21">
        <v>8000</v>
      </c>
      <c r="I30" s="9" t="s">
        <v>21</v>
      </c>
      <c r="J30" s="3"/>
      <c r="K30" s="3"/>
      <c r="L30" s="9" t="s">
        <v>23</v>
      </c>
      <c r="M30" s="9" t="s">
        <v>22</v>
      </c>
      <c r="N30" s="9">
        <v>2021</v>
      </c>
      <c r="O30" s="2"/>
      <c r="P30" s="3"/>
      <c r="Q30" s="9" t="s">
        <v>30</v>
      </c>
      <c r="R30" s="198"/>
      <c r="S30" s="200"/>
      <c r="T30" s="199"/>
    </row>
    <row r="31" spans="3:20" ht="30" customHeight="1" x14ac:dyDescent="0.25">
      <c r="C31" s="1" t="s">
        <v>76</v>
      </c>
      <c r="D31" s="198"/>
      <c r="E31" s="199"/>
      <c r="F31" s="17" t="s">
        <v>75</v>
      </c>
      <c r="G31" s="19" t="s">
        <v>78</v>
      </c>
      <c r="H31" s="21">
        <v>5000</v>
      </c>
      <c r="I31" s="9" t="s">
        <v>21</v>
      </c>
      <c r="J31" s="3"/>
      <c r="K31" s="3"/>
      <c r="L31" s="9" t="s">
        <v>23</v>
      </c>
      <c r="M31" s="9" t="s">
        <v>22</v>
      </c>
      <c r="N31" s="9">
        <v>2021</v>
      </c>
      <c r="O31" s="2"/>
      <c r="P31" s="3"/>
      <c r="Q31" s="9" t="s">
        <v>30</v>
      </c>
      <c r="R31" s="198"/>
      <c r="S31" s="200"/>
      <c r="T31" s="199"/>
    </row>
    <row r="32" spans="3:20" x14ac:dyDescent="0.25">
      <c r="H32" s="24"/>
    </row>
  </sheetData>
  <mergeCells count="44">
    <mergeCell ref="B2:D4"/>
    <mergeCell ref="E3:R3"/>
    <mergeCell ref="C7:S7"/>
    <mergeCell ref="C9:S9"/>
    <mergeCell ref="D11:E11"/>
    <mergeCell ref="R11:T11"/>
    <mergeCell ref="D14:E14"/>
    <mergeCell ref="R14:T14"/>
    <mergeCell ref="D13:E13"/>
    <mergeCell ref="R13:T13"/>
    <mergeCell ref="D15:E15"/>
    <mergeCell ref="R15:T15"/>
    <mergeCell ref="D16:E16"/>
    <mergeCell ref="R16:T16"/>
    <mergeCell ref="D17:E17"/>
    <mergeCell ref="R17:T17"/>
    <mergeCell ref="D18:E18"/>
    <mergeCell ref="R18:T18"/>
    <mergeCell ref="D19:E19"/>
    <mergeCell ref="R19:T19"/>
    <mergeCell ref="D20:E20"/>
    <mergeCell ref="R20:T20"/>
    <mergeCell ref="D21:E21"/>
    <mergeCell ref="R21:T21"/>
    <mergeCell ref="D22:E22"/>
    <mergeCell ref="R22:T22"/>
    <mergeCell ref="D23:E23"/>
    <mergeCell ref="R23:T23"/>
    <mergeCell ref="D24:E24"/>
    <mergeCell ref="R24:T24"/>
    <mergeCell ref="D25:E25"/>
    <mergeCell ref="R25:T25"/>
    <mergeCell ref="D26:E26"/>
    <mergeCell ref="R26:T26"/>
    <mergeCell ref="D27:E27"/>
    <mergeCell ref="R27:T27"/>
    <mergeCell ref="D31:E31"/>
    <mergeCell ref="R31:T31"/>
    <mergeCell ref="D28:E28"/>
    <mergeCell ref="R28:T28"/>
    <mergeCell ref="D29:E29"/>
    <mergeCell ref="R29:T29"/>
    <mergeCell ref="D30:E30"/>
    <mergeCell ref="R30:T30"/>
  </mergeCells>
  <dataValidations count="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F14:F31">
      <formula1>2</formula1>
      <formula2>200</formula2>
    </dataValidation>
    <dataValidation allowBlank="1" showInputMessage="1" showErrorMessage="1" promptTitle="CPV" prompt="Je obavezan podatak" sqref="G14:G3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H14:H31">
      <formula1>100</formula1>
    </dataValidation>
  </dataValidations>
  <pageMargins left="0.39370078740157499" right="0.39370078740157499" top="0.39370078740157499" bottom="0.77206692913385799" header="0.39370078740157499" footer="0.39370078740157499"/>
  <pageSetup paperSize="9" orientation="landscape" horizontalDpi="300" verticalDpi="300" r:id="rId1"/>
  <headerFooter alignWithMargins="0">
    <oddFooter>&amp;R&amp;"Arial,Bold"&amp;8Stranica &amp;P od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PLAN NABAVE ZA 2021</vt:lpstr>
      <vt:lpstr>Rpt_PlanNabave</vt:lpstr>
      <vt:lpstr>'PLAN NABAVE ZA 2021'!Ispis_naslova</vt:lpstr>
      <vt:lpstr>Rpt_PlanNabave!Ispis_naslova</vt:lpstr>
      <vt:lpstr>'PLAN NABAVE ZA 2021'!Podrucje_ispisa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Marinic</dc:creator>
  <cp:lastModifiedBy>Windows korisnik</cp:lastModifiedBy>
  <dcterms:created xsi:type="dcterms:W3CDTF">2020-01-07T07:14:11Z</dcterms:created>
  <dcterms:modified xsi:type="dcterms:W3CDTF">2021-01-20T12:30:07Z</dcterms:modified>
</cp:coreProperties>
</file>