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2405" activeTab="1"/>
  </bookViews>
  <sheets>
    <sheet name="PLAN NABAVE ZA 2020" sheetId="1" r:id="rId1"/>
    <sheet name="nabava_Grad_2020" sheetId="2" r:id="rId2"/>
  </sheets>
  <externalReferences>
    <externalReference r:id="rId5"/>
  </externalReferences>
  <definedNames>
    <definedName name="DANE">'[1]Sheet2'!$B$1:$B$2</definedName>
    <definedName name="_xlnm.Print_Titles" localSheetId="0">'PLAN NABAVE ZA 2020'!$1:$6</definedName>
    <definedName name="_xlnm.Print_Area" localSheetId="1">'nabava_Grad_2020'!$A$1:$K$24</definedName>
    <definedName name="_xlnm.Print_Area" localSheetId="0">'PLAN NABAVE ZA 2020'!$A$1:$E$136</definedName>
    <definedName name="POSTUPCI">'[1]Sheet2'!$A$1:$A$12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<sst xmlns="http://schemas.openxmlformats.org/spreadsheetml/2006/main" count="396" uniqueCount="230">
  <si>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</si>
  <si>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</si>
  <si>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</si>
  <si>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</si>
  <si>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</si>
  <si>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</si>
  <si>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</si>
  <si>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</si>
  <si>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Reprezentacija</t>
  </si>
  <si>
    <t>422</t>
  </si>
  <si>
    <t>Postrojenja i oprema</t>
  </si>
  <si>
    <t>424</t>
  </si>
  <si>
    <t>Knjige, umjetnička djela i ostale izložbene vrijednosti</t>
  </si>
  <si>
    <t>Knjige u knjižnicama</t>
  </si>
  <si>
    <t>311</t>
  </si>
  <si>
    <t>Plaće ( Bruto)</t>
  </si>
  <si>
    <t>Plaće za redovan rad</t>
  </si>
  <si>
    <t>313</t>
  </si>
  <si>
    <t>Doprinosi na plaće</t>
  </si>
  <si>
    <t>31321</t>
  </si>
  <si>
    <t>Doprinosi za zdravstveno osiguranje</t>
  </si>
  <si>
    <t>Naknade za prijevoz na posao i s posla</t>
  </si>
  <si>
    <t>KLASA:</t>
  </si>
  <si>
    <t>URBROJ:</t>
  </si>
  <si>
    <t>Predmet nabave</t>
  </si>
  <si>
    <t>Službena, radna i zaštitna odjeća i obuća</t>
  </si>
  <si>
    <t>KTO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</si>
  <si>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</si>
  <si>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</si>
  <si>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</si>
  <si>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</si>
  <si>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</si>
  <si>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</si>
  <si>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32211</t>
  </si>
  <si>
    <t>Uredski materijal</t>
  </si>
  <si>
    <t>32131</t>
  </si>
  <si>
    <t>Seminari, savjetovanja i simpoziji</t>
  </si>
  <si>
    <t>Literatura (publikacije, časopisi, glasila, knjige i ostalo)</t>
  </si>
  <si>
    <t>32212</t>
  </si>
  <si>
    <t>32219</t>
  </si>
  <si>
    <t>Električna energija</t>
  </si>
  <si>
    <t>Plin</t>
  </si>
  <si>
    <t>Motorni benzin i dizel gorivo</t>
  </si>
  <si>
    <t>32231</t>
  </si>
  <si>
    <t>32233</t>
  </si>
  <si>
    <t>Ostali materijal i dijelovi za tekuće i investicijsko održavanje</t>
  </si>
  <si>
    <t>32249</t>
  </si>
  <si>
    <t>32251</t>
  </si>
  <si>
    <t>Sitni inventar</t>
  </si>
  <si>
    <t>32311</t>
  </si>
  <si>
    <t>Usluge telefona, telefaksa</t>
  </si>
  <si>
    <t>Poštarina (pisma, tiskanice i sl.)</t>
  </si>
  <si>
    <t>32313</t>
  </si>
  <si>
    <t>Elektronski mediji</t>
  </si>
  <si>
    <t>32331</t>
  </si>
  <si>
    <t>Opskrba vodom</t>
  </si>
  <si>
    <t>32341</t>
  </si>
  <si>
    <t>Iznošenje i odvoz smeća</t>
  </si>
  <si>
    <t>32342</t>
  </si>
  <si>
    <t>32361</t>
  </si>
  <si>
    <t>Obvezni i preventivni zdravstveni pregledi zaposlenika</t>
  </si>
  <si>
    <t>Usluge ažuriranja računalnih baza</t>
  </si>
  <si>
    <t>32381</t>
  </si>
  <si>
    <t>32399</t>
  </si>
  <si>
    <t>Ostale nespomenute usluge</t>
  </si>
  <si>
    <t>Premije osiguranja ostale imovine</t>
  </si>
  <si>
    <t>32922</t>
  </si>
  <si>
    <t>32931</t>
  </si>
  <si>
    <t>32941</t>
  </si>
  <si>
    <t>Tuzemne članarine</t>
  </si>
  <si>
    <t>32999</t>
  </si>
  <si>
    <t>32329</t>
  </si>
  <si>
    <t>Ostala uredska oprema</t>
  </si>
  <si>
    <t>42219</t>
  </si>
  <si>
    <t>32213</t>
  </si>
  <si>
    <t>Arhivski materijal</t>
  </si>
  <si>
    <t>POZI-CIJA</t>
  </si>
  <si>
    <t>31111</t>
  </si>
  <si>
    <t>42411</t>
  </si>
  <si>
    <r>
      <t xml:space="preserve">Premije osiguranja ostale imovine </t>
    </r>
    <r>
      <rPr>
        <sz val="9"/>
        <color indexed="12"/>
        <rFont val="Arial"/>
        <family val="2"/>
      </rPr>
      <t>(učenici)</t>
    </r>
  </si>
  <si>
    <t>32214</t>
  </si>
  <si>
    <t>Materijal i sredstva za čišćenje i održavanje</t>
  </si>
  <si>
    <t>32216</t>
  </si>
  <si>
    <t xml:space="preserve">Materijal za higijenske potrebe i njegu </t>
  </si>
  <si>
    <t>Ostali materijal za potrebe redovnog poslovanja (didaktika)</t>
  </si>
  <si>
    <t>32121</t>
  </si>
  <si>
    <t>Auto gume</t>
  </si>
  <si>
    <t>Usluge tekućeg i investicijskog održavanja prijevoznih sredstava</t>
  </si>
  <si>
    <t>Premije osiguranja prijevoznih sredstava</t>
  </si>
  <si>
    <t>Ostali nespomenuti rashodi poslovanja (prijevoz učenika)</t>
  </si>
  <si>
    <t>Ostali nespomenuti rashodi poslovanja (međunarodna Eko-škola)</t>
  </si>
  <si>
    <t>RADNIK</t>
  </si>
  <si>
    <t>Ostali materijal za potrebe redovnog poslovanja</t>
  </si>
  <si>
    <t>Ostale usluge tekućeg održavanja</t>
  </si>
  <si>
    <t>Aktivnost A300101: Materijalni rashodi</t>
  </si>
  <si>
    <t>Aktivnost A300104: Oprema i knjige</t>
  </si>
  <si>
    <t>Aktivnost A300102: Tekuće i investicijsko održavanje objekata</t>
  </si>
  <si>
    <t>OŠ ''Milan Amruš'' Slavonski Brod</t>
  </si>
  <si>
    <t>PROGRAM 3002: VLASTITA DJELATNOST OSNOVNIH ŠKOLA</t>
  </si>
  <si>
    <t>Aktivnost A300202: Materijalni rashodi</t>
  </si>
  <si>
    <t>Aktivnost A300204: Oprema i knjige</t>
  </si>
  <si>
    <t>PROGRAM 3004: HELPING</t>
  </si>
  <si>
    <r>
      <t>Naknade troškova zaposlenima</t>
    </r>
    <r>
      <rPr>
        <sz val="9"/>
        <color indexed="8"/>
        <rFont val="Arial"/>
        <family val="2"/>
      </rPr>
      <t xml:space="preserve"> (Naknade za prijevoz)</t>
    </r>
  </si>
  <si>
    <t>Pristojbe i naknade (Naknade za invalide)</t>
  </si>
  <si>
    <t>Namirnice - prehrabena roba</t>
  </si>
  <si>
    <t>Svježe meso i mesne prerađevine</t>
  </si>
  <si>
    <t>Svježe meso i prerađevine peradi</t>
  </si>
  <si>
    <t>Svježe voće i povrće</t>
  </si>
  <si>
    <t>Mlijeko i mliječni proizvodi</t>
  </si>
  <si>
    <t>Pekarski proizvodi</t>
  </si>
  <si>
    <t>Sitni inventar - nastava</t>
  </si>
  <si>
    <t>Sitni inventar - kuhinja</t>
  </si>
  <si>
    <r>
      <t xml:space="preserve">Planirani iznos </t>
    </r>
    <r>
      <rPr>
        <sz val="9"/>
        <rFont val="Arial"/>
        <family val="2"/>
      </rPr>
      <t>(s PDV-om)</t>
    </r>
  </si>
  <si>
    <r>
      <t xml:space="preserve">Način nabave                                                                                        </t>
    </r>
    <r>
      <rPr>
        <sz val="9"/>
        <rFont val="Arial"/>
        <family val="2"/>
      </rPr>
      <t>(vrsta postupka javne nabave / sklapa li se ugovor o javnoj nabavi ili okvirni sporazum)</t>
    </r>
  </si>
  <si>
    <t>OSNIVAČ_JAVNA NABAVA / UGOVOR</t>
  </si>
  <si>
    <t>PROJEKT / UGOVOR</t>
  </si>
  <si>
    <t>Uredska oprema i namještaj</t>
  </si>
  <si>
    <t>Oprema za održavanje</t>
  </si>
  <si>
    <t>Knjige</t>
  </si>
  <si>
    <t>42239</t>
  </si>
  <si>
    <t>Ostali rashodi za zaposlene (božićnica i regres)</t>
  </si>
  <si>
    <t>31219</t>
  </si>
  <si>
    <t>RADNIK_MZO / UGOVOR</t>
  </si>
  <si>
    <t>MZO_HZMO / UGOVOR</t>
  </si>
  <si>
    <t>RODITELJ_MZO / UGOVOR</t>
  </si>
  <si>
    <t>Aktivnost A300401: Rashodi za zaposlene - MZO</t>
  </si>
  <si>
    <t>Aktivnost A300402: Materijalni rashodi - MZO</t>
  </si>
  <si>
    <t>Aktivnost A300403: Rashodi za zaposlene - Grad</t>
  </si>
  <si>
    <t>Ravnateljica:</t>
  </si>
  <si>
    <t>Plaće (Bruto)</t>
  </si>
  <si>
    <t>JEDNOSTAVNA NABAVA / NARUDŽBENICA</t>
  </si>
  <si>
    <t>JEDNOSTAVNA NABAVA / UGOVOR</t>
  </si>
  <si>
    <t>JEDNOSTAVNA NABAVA / GOTOVINSKI RAČUN</t>
  </si>
  <si>
    <t>JEDNOSTAVNA NABAVA / UGOVOR, NARUDŽBENICA</t>
  </si>
  <si>
    <t>JEDNOSTAVNA NABAVA / UGOVOR; ČLANARINA</t>
  </si>
  <si>
    <t>JEDNOSTAVNA NABAVA / NARUDŽBENICA; DONACIJE</t>
  </si>
  <si>
    <t>JEDNOSTAVNA NABAVA / NARUDŽBENICA; RODITELJI</t>
  </si>
  <si>
    <t>Naknada za korištenje privatnog automobila u službene svrhe</t>
  </si>
  <si>
    <t>32141</t>
  </si>
  <si>
    <t>Aktivnost A300404: Materijalni rashodi - Grad</t>
  </si>
  <si>
    <t>Plan nabave za 2020. godinu</t>
  </si>
  <si>
    <t>32349</t>
  </si>
  <si>
    <t>Ostale komunalne usluge (uređenje voda)</t>
  </si>
  <si>
    <t>Na temelju čl. 20. Zakona o javnoj nabavi (NN 120/16), Uredbe o postupku nabave roba, radova i usluga male vrijednosti (NN 14/02), te usvojenog Financijskog plana za 2020. godinu, Školski odbor na prijedlog ravnateljice škole na 27. sjednici održanoj dana 13. prosinca 2019. godine usvaja:</t>
  </si>
  <si>
    <t>(Nataša Čošić, prof.reh.)</t>
  </si>
  <si>
    <t>003-06/19-01/27</t>
  </si>
  <si>
    <t>2178-01-09/19-827</t>
  </si>
  <si>
    <t>PROGRAM 3001: DECENTRALIZIRANE FUNKCIJE OSNOVNOG ŠKOLSTVA</t>
  </si>
  <si>
    <t>PROGRAM 3008: PLAĆE I OSTALI RASHODI - MINISTARSTVO ZNANOSTI I OBRAZOVANJA</t>
  </si>
  <si>
    <t>Aktivnost A300801: Rashodi za zaposlene</t>
  </si>
  <si>
    <t>Aktivnost 300802: Materijalni rashodi</t>
  </si>
  <si>
    <t>32323</t>
  </si>
  <si>
    <t>32921</t>
  </si>
  <si>
    <t>32252</t>
  </si>
  <si>
    <t>U Slavonskom Brodu, 13. prosinca 2019. godine</t>
  </si>
  <si>
    <t>sa PDV-om</t>
  </si>
  <si>
    <t>Evidencijski broj            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</si>
  <si>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</si>
  <si>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</si>
  <si>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</si>
  <si>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</si>
  <si>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</si>
  <si>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</si>
  <si>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</si>
  <si>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</si>
  <si>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</si>
  <si>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</si>
  <si>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1.</t>
  </si>
  <si>
    <t>Boja za štampače i fotokopirne uređaje</t>
  </si>
  <si>
    <t>30125100-2</t>
  </si>
  <si>
    <t>Postupak jednostavne nabave</t>
  </si>
  <si>
    <t>Nabavu provodi osnivač - Grad Slavonski Brod</t>
  </si>
  <si>
    <t>2.1.</t>
  </si>
  <si>
    <t>Uredski materijal (potrepštine)</t>
  </si>
  <si>
    <t>30000000-9</t>
  </si>
  <si>
    <t>2.2.</t>
  </si>
  <si>
    <t>Didaktički materijal (potrepštine za nastavu)</t>
  </si>
  <si>
    <t>3.1.</t>
  </si>
  <si>
    <t>39000000-2</t>
  </si>
  <si>
    <t>3.2.</t>
  </si>
  <si>
    <t>Materijal za higijenske potrebe i njegu</t>
  </si>
  <si>
    <t>33000000-0</t>
  </si>
  <si>
    <t>4.1.</t>
  </si>
  <si>
    <t>Svježe meso (junetina)</t>
  </si>
  <si>
    <t>15111000-9</t>
  </si>
  <si>
    <t>4.2.</t>
  </si>
  <si>
    <t>Mješano mljeveno meso</t>
  </si>
  <si>
    <t>15131130-5</t>
  </si>
  <si>
    <t>4.3.</t>
  </si>
  <si>
    <t>Mesne prerađevine (salama, slanina)</t>
  </si>
  <si>
    <t>15131200-7</t>
  </si>
  <si>
    <t>5.1.</t>
  </si>
  <si>
    <t>Svježe meso peradi (puretina)</t>
  </si>
  <si>
    <t>15112000-6</t>
  </si>
  <si>
    <t>5.2.</t>
  </si>
  <si>
    <t>Prerađevine peradi (hrenovke)</t>
  </si>
  <si>
    <t>15131135-0</t>
  </si>
  <si>
    <t>6.</t>
  </si>
  <si>
    <t>03220000-9</t>
  </si>
  <si>
    <t>7.</t>
  </si>
  <si>
    <t>15500000-3</t>
  </si>
  <si>
    <t>8.</t>
  </si>
  <si>
    <t>Pekarski proizvodi (kruh i pecivo)</t>
  </si>
  <si>
    <t>15612500-6</t>
  </si>
  <si>
    <t>9.</t>
  </si>
  <si>
    <t>Namirnice - prehrambena roba</t>
  </si>
  <si>
    <t>15000000-8</t>
  </si>
  <si>
    <t>10.</t>
  </si>
  <si>
    <t>Plin za plinovodnu mrežu</t>
  </si>
  <si>
    <t>09121200-5</t>
  </si>
  <si>
    <t>11.</t>
  </si>
  <si>
    <t>09310000-5</t>
  </si>
  <si>
    <t>12.</t>
  </si>
  <si>
    <t>Dizelsko gorivo</t>
  </si>
  <si>
    <t>09134200-9</t>
  </si>
  <si>
    <t>13.1.</t>
  </si>
  <si>
    <t>Redovni servis kombi vozila (3 vozila)</t>
  </si>
  <si>
    <t>50110000-9</t>
  </si>
  <si>
    <t>13.2.</t>
  </si>
  <si>
    <t>Popravci kombi vozila (3 vozila)</t>
  </si>
  <si>
    <t>14.</t>
  </si>
  <si>
    <t>Zamjensko vozilo (najam)</t>
  </si>
  <si>
    <t>34115200-8</t>
  </si>
  <si>
    <t>15.</t>
  </si>
  <si>
    <t>Sistematski pregledi_(1/3 djelatnika/godišnje)</t>
  </si>
  <si>
    <t>85000000-9</t>
  </si>
  <si>
    <t>16.</t>
  </si>
  <si>
    <t>Premije osiguranja (škola, učenici)</t>
  </si>
  <si>
    <t>66500000-5</t>
  </si>
  <si>
    <t>Dežurni savjetnik - Informacije i savjeti iz područja javne nabave utorkom i četvrtkom 9-12h tel: 01 4677 178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</si>
</sst>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;\-#,##0;\-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yyyy\.mm\.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m/dd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stina&quot;;&quot;Istina&quot;;&quot;Laž&quot;"/>
    <numFmt numFmtId="192" formatCode="#,##0.0"/>
    <numFmt numFmtId="193" formatCode="0.0%"/>
    <numFmt numFmtId="194" formatCode="#,##0.00000"/>
    <numFmt numFmtId="195" formatCode="0.00000"/>
    <numFmt numFmtId="196" formatCode="#,##0.00000000"/>
    <numFmt numFmtId="197" formatCode="#,##0.0000000000"/>
    <numFmt numFmtId="198" formatCode="0.0"/>
    <numFmt numFmtId="199" formatCode="00000"/>
    <numFmt numFmtId="200" formatCode="[$-41A]d\.\ mmmm\ yyyy"/>
    <numFmt numFmtId="201" formatCode="0.000"/>
    <numFmt numFmtId="202" formatCode="0.0000000"/>
    <numFmt numFmtId="203" formatCode="0.00000000"/>
    <numFmt numFmtId="204" formatCode="#,##0.0000000"/>
    <numFmt numFmtId="205" formatCode="#,##0.00000000000"/>
    <numFmt numFmtId="206" formatCode="#,##0.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1"/>
      <color rgb="FF0000FF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Font="0" applyAlignment="0" applyProtection="0"/>
    <xf numFmtId="0" fontId="10" fillId="22" borderId="2" applyNumberFormat="0" applyAlignment="0" applyProtection="0"/>
    <xf numFmtId="0" fontId="11" fillId="23" borderId="3" applyNumberFormat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1" borderId="2" applyNumberFormat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19" fillId="26" borderId="7" applyNumberFormat="0" applyAlignment="0" applyProtection="0"/>
    <xf numFmtId="0" fontId="20" fillId="26" borderId="2" applyNumberFormat="0" applyAlignment="0" applyProtection="0"/>
    <xf numFmtId="0" fontId="21" fillId="0" borderId="8" applyNumberFormat="0" applyFill="0" applyAlignment="0" applyProtection="0"/>
    <xf numFmtId="0" fontId="8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9" fillId="4" borderId="1" applyNumberFormat="0" applyFon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9" fillId="22" borderId="7" applyNumberFormat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1" fillId="23" borderId="3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4" applyNumberFormat="0" applyFill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49" fontId="2" fillId="11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right" vertical="center" indent="1"/>
      <protection locked="0"/>
    </xf>
    <xf numFmtId="49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27" borderId="19" xfId="0" applyFont="1" applyFill="1" applyBorder="1" applyAlignment="1" applyProtection="1">
      <alignment horizontal="center" vertical="center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164" fontId="2" fillId="7" borderId="15" xfId="0" applyNumberFormat="1" applyFont="1" applyFill="1" applyBorder="1" applyAlignment="1" applyProtection="1">
      <alignment horizontal="right" vertical="center" indent="1"/>
      <protection/>
    </xf>
    <xf numFmtId="0" fontId="2" fillId="7" borderId="21" xfId="0" applyFont="1" applyFill="1" applyBorder="1" applyAlignment="1" applyProtection="1">
      <alignment horizontal="left" vertical="center"/>
      <protection/>
    </xf>
    <xf numFmtId="0" fontId="2" fillId="27" borderId="22" xfId="0" applyFont="1" applyFill="1" applyBorder="1" applyAlignment="1" applyProtection="1">
      <alignment horizontal="left" vertical="center"/>
      <protection/>
    </xf>
    <xf numFmtId="164" fontId="2" fillId="27" borderId="18" xfId="0" applyNumberFormat="1" applyFont="1" applyFill="1" applyBorder="1" applyAlignment="1" applyProtection="1">
      <alignment horizontal="right" vertical="center" indent="1"/>
      <protection/>
    </xf>
    <xf numFmtId="164" fontId="2" fillId="11" borderId="18" xfId="0" applyNumberFormat="1" applyFont="1" applyFill="1" applyBorder="1" applyAlignment="1" applyProtection="1">
      <alignment horizontal="right" vertical="center" indent="1"/>
      <protection/>
    </xf>
    <xf numFmtId="164" fontId="2" fillId="11" borderId="15" xfId="0" applyNumberFormat="1" applyFont="1" applyFill="1" applyBorder="1" applyAlignment="1" applyProtection="1">
      <alignment horizontal="right" vertical="center" indent="1"/>
      <protection/>
    </xf>
    <xf numFmtId="164" fontId="3" fillId="0" borderId="18" xfId="0" applyNumberFormat="1" applyFont="1" applyFill="1" applyBorder="1" applyAlignment="1" applyProtection="1">
      <alignment horizontal="right" vertical="center" indent="1"/>
      <protection locked="0"/>
    </xf>
    <xf numFmtId="164" fontId="3" fillId="0" borderId="15" xfId="0" applyNumberFormat="1" applyFont="1" applyFill="1" applyBorder="1" applyAlignment="1" applyProtection="1">
      <alignment horizontal="right" vertical="center" indent="1"/>
      <protection locked="0"/>
    </xf>
    <xf numFmtId="164" fontId="2" fillId="11" borderId="15" xfId="0" applyNumberFormat="1" applyFont="1" applyFill="1" applyBorder="1" applyAlignment="1" applyProtection="1">
      <alignment horizontal="right" vertical="center" indent="1"/>
      <protection locked="0"/>
    </xf>
    <xf numFmtId="49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right" vertical="center" indent="1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2" fillId="27" borderId="21" xfId="0" applyFont="1" applyFill="1" applyBorder="1" applyAlignment="1" applyProtection="1">
      <alignment horizontal="left" vertical="center"/>
      <protection/>
    </xf>
    <xf numFmtId="164" fontId="2" fillId="27" borderId="15" xfId="0" applyNumberFormat="1" applyFont="1" applyFill="1" applyBorder="1" applyAlignment="1" applyProtection="1">
      <alignment horizontal="right" vertical="center" indent="1"/>
      <protection/>
    </xf>
    <xf numFmtId="164" fontId="2" fillId="11" borderId="18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Alignment="1">
      <alignment horizontal="center" vertical="center"/>
    </xf>
    <xf numFmtId="49" fontId="3" fillId="11" borderId="21" xfId="0" applyNumberFormat="1" applyFont="1" applyFill="1" applyBorder="1" applyAlignment="1" applyProtection="1">
      <alignment horizontal="center" vertical="center"/>
      <protection/>
    </xf>
    <xf numFmtId="49" fontId="3" fillId="11" borderId="22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11" borderId="18" xfId="0" applyNumberFormat="1" applyFont="1" applyFill="1" applyBorder="1" applyAlignment="1" applyProtection="1">
      <alignment horizontal="left" vertical="center" indent="1"/>
      <protection/>
    </xf>
    <xf numFmtId="49" fontId="3" fillId="0" borderId="16" xfId="0" applyNumberFormat="1" applyFont="1" applyFill="1" applyBorder="1" applyAlignment="1" applyProtection="1">
      <alignment horizontal="left" vertical="center" indent="1"/>
      <protection/>
    </xf>
    <xf numFmtId="49" fontId="2" fillId="11" borderId="15" xfId="0" applyNumberFormat="1" applyFont="1" applyFill="1" applyBorder="1" applyAlignment="1" applyProtection="1">
      <alignment horizontal="left" vertical="center" indent="1"/>
      <protection/>
    </xf>
    <xf numFmtId="49" fontId="3" fillId="0" borderId="15" xfId="0" applyNumberFormat="1" applyFont="1" applyFill="1" applyBorder="1" applyAlignment="1" applyProtection="1">
      <alignment horizontal="left" vertical="center" indent="1"/>
      <protection/>
    </xf>
    <xf numFmtId="49" fontId="3" fillId="0" borderId="17" xfId="0" applyNumberFormat="1" applyFont="1" applyFill="1" applyBorder="1" applyAlignment="1" applyProtection="1">
      <alignment horizontal="left" vertical="center" indent="1"/>
      <protection/>
    </xf>
    <xf numFmtId="49" fontId="3" fillId="0" borderId="16" xfId="0" applyNumberFormat="1" applyFont="1" applyBorder="1" applyAlignment="1" applyProtection="1">
      <alignment horizontal="left" vertical="center" indent="1"/>
      <protection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Alignment="1">
      <alignment horizontal="center" vertical="center"/>
    </xf>
    <xf numFmtId="0" fontId="32" fillId="11" borderId="15" xfId="0" applyNumberFormat="1" applyFont="1" applyFill="1" applyBorder="1" applyAlignment="1" applyProtection="1">
      <alignment horizontal="left" vertical="center" indent="1"/>
      <protection/>
    </xf>
    <xf numFmtId="0" fontId="33" fillId="0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6" xfId="0" applyFont="1" applyFill="1" applyBorder="1" applyAlignment="1" applyProtection="1">
      <alignment horizontal="left" vertical="center" indent="1"/>
      <protection/>
    </xf>
    <xf numFmtId="0" fontId="33" fillId="0" borderId="18" xfId="0" applyNumberFormat="1" applyFont="1" applyFill="1" applyBorder="1" applyAlignment="1" applyProtection="1">
      <alignment horizontal="left" vertical="center" indent="1"/>
      <protection/>
    </xf>
    <xf numFmtId="0" fontId="3" fillId="0" borderId="18" xfId="0" applyFont="1" applyFill="1" applyBorder="1" applyAlignment="1" applyProtection="1">
      <alignment horizontal="left" vertical="center" indent="1"/>
      <protection/>
    </xf>
    <xf numFmtId="3" fontId="32" fillId="11" borderId="15" xfId="0" applyNumberFormat="1" applyFont="1" applyFill="1" applyBorder="1" applyAlignment="1" applyProtection="1">
      <alignment horizontal="right" vertical="center" indent="1"/>
      <protection/>
    </xf>
    <xf numFmtId="3" fontId="32" fillId="27" borderId="15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Alignment="1">
      <alignment vertical="center"/>
    </xf>
    <xf numFmtId="164" fontId="2" fillId="7" borderId="15" xfId="0" applyNumberFormat="1" applyFont="1" applyFill="1" applyBorder="1" applyAlignment="1" applyProtection="1">
      <alignment horizontal="center" vertical="center"/>
      <protection/>
    </xf>
    <xf numFmtId="164" fontId="2" fillId="27" borderId="18" xfId="0" applyNumberFormat="1" applyFont="1" applyFill="1" applyBorder="1" applyAlignment="1" applyProtection="1">
      <alignment horizontal="center" vertical="center"/>
      <protection/>
    </xf>
    <xf numFmtId="164" fontId="2" fillId="11" borderId="18" xfId="0" applyNumberFormat="1" applyFont="1" applyFill="1" applyBorder="1" applyAlignment="1" applyProtection="1">
      <alignment horizontal="center" vertical="center"/>
      <protection/>
    </xf>
    <xf numFmtId="164" fontId="2" fillId="11" borderId="15" xfId="0" applyNumberFormat="1" applyFont="1" applyFill="1" applyBorder="1" applyAlignment="1" applyProtection="1">
      <alignment horizontal="center" vertical="center"/>
      <protection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27" borderId="15" xfId="0" applyNumberFormat="1" applyFont="1" applyFill="1" applyBorder="1" applyAlignment="1" applyProtection="1">
      <alignment horizontal="center" vertical="center"/>
      <protection/>
    </xf>
    <xf numFmtId="164" fontId="2" fillId="11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11" borderId="15" xfId="0" applyNumberFormat="1" applyFont="1" applyFill="1" applyBorder="1" applyAlignment="1" applyProtection="1">
      <alignment horizontal="center" vertical="center"/>
      <protection locked="0"/>
    </xf>
    <xf numFmtId="3" fontId="32" fillId="11" borderId="15" xfId="0" applyNumberFormat="1" applyFont="1" applyFill="1" applyBorder="1" applyAlignment="1" applyProtection="1">
      <alignment horizontal="center" vertical="center"/>
      <protection/>
    </xf>
    <xf numFmtId="3" fontId="33" fillId="0" borderId="17" xfId="0" applyNumberFormat="1" applyFont="1" applyFill="1" applyBorder="1" applyAlignment="1">
      <alignment horizontal="center" vertical="center"/>
    </xf>
    <xf numFmtId="3" fontId="33" fillId="0" borderId="16" xfId="0" applyNumberFormat="1" applyFont="1" applyFill="1" applyBorder="1" applyAlignment="1">
      <alignment horizontal="center" vertical="center"/>
    </xf>
    <xf numFmtId="0" fontId="2" fillId="27" borderId="20" xfId="0" applyFont="1" applyFill="1" applyBorder="1" applyAlignment="1" applyProtection="1">
      <alignment horizontal="left" vertical="center" indent="1"/>
      <protection/>
    </xf>
    <xf numFmtId="49" fontId="3" fillId="27" borderId="20" xfId="0" applyNumberFormat="1" applyFont="1" applyFill="1" applyBorder="1" applyAlignment="1" applyProtection="1">
      <alignment horizontal="left" vertical="center" indent="1"/>
      <protection/>
    </xf>
    <xf numFmtId="0" fontId="2" fillId="11" borderId="19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2" fillId="11" borderId="20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19" xfId="0" applyFont="1" applyFill="1" applyBorder="1" applyAlignment="1" applyProtection="1">
      <alignment horizontal="left" vertical="center" indent="1"/>
      <protection/>
    </xf>
    <xf numFmtId="0" fontId="2" fillId="11" borderId="19" xfId="0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Fill="1" applyBorder="1" applyAlignment="1" applyProtection="1">
      <alignment horizontal="left" vertical="center" wrapText="1" indent="1"/>
      <protection/>
    </xf>
    <xf numFmtId="0" fontId="2" fillId="11" borderId="2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 wrapText="1" indent="1"/>
      <protection/>
    </xf>
    <xf numFmtId="0" fontId="3" fillId="27" borderId="20" xfId="0" applyFont="1" applyFill="1" applyBorder="1" applyAlignment="1" applyProtection="1">
      <alignment horizontal="left" vertical="center" wrapText="1" indent="1"/>
      <protection/>
    </xf>
    <xf numFmtId="0" fontId="2" fillId="11" borderId="1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wrapText="1" indent="1"/>
      <protection/>
    </xf>
    <xf numFmtId="0" fontId="2" fillId="11" borderId="15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2" fillId="11" borderId="15" xfId="0" applyNumberFormat="1" applyFont="1" applyFill="1" applyBorder="1" applyAlignment="1" applyProtection="1">
      <alignment horizontal="left" vertical="center" wrapText="1" indent="1"/>
      <protection/>
    </xf>
    <xf numFmtId="0" fontId="3" fillId="11" borderId="15" xfId="0" applyFont="1" applyFill="1" applyBorder="1" applyAlignment="1">
      <alignment vertical="center"/>
    </xf>
    <xf numFmtId="0" fontId="2" fillId="7" borderId="21" xfId="0" applyFont="1" applyFill="1" applyBorder="1" applyAlignment="1" applyProtection="1">
      <alignment horizontal="left" vertical="center" indent="1"/>
      <protection/>
    </xf>
    <xf numFmtId="0" fontId="2" fillId="7" borderId="20" xfId="0" applyFont="1" applyFill="1" applyBorder="1" applyAlignment="1" applyProtection="1">
      <alignment horizontal="left" vertical="center" indent="1"/>
      <protection/>
    </xf>
    <xf numFmtId="164" fontId="2" fillId="7" borderId="20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Border="1" applyAlignment="1" applyProtection="1">
      <alignment horizontal="right" vertical="center" indent="1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164" fontId="3" fillId="0" borderId="18" xfId="0" applyNumberFormat="1" applyFont="1" applyBorder="1" applyAlignment="1" applyProtection="1">
      <alignment horizontal="right" vertical="center" indent="1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164" fontId="3" fillId="0" borderId="16" xfId="0" applyNumberFormat="1" applyFont="1" applyFill="1" applyBorder="1" applyAlignment="1" applyProtection="1">
      <alignment horizontal="right" vertical="center" indent="1"/>
      <protection/>
    </xf>
    <xf numFmtId="0" fontId="3" fillId="0" borderId="20" xfId="0" applyFont="1" applyFill="1" applyBorder="1" applyAlignment="1" applyProtection="1">
      <alignment horizontal="left" vertical="center" wrapText="1" indent="1"/>
      <protection/>
    </xf>
    <xf numFmtId="3" fontId="33" fillId="11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92" applyFont="1" applyFill="1" applyBorder="1" applyAlignment="1">
      <alignment horizontal="left" vertical="center" wrapText="1" indent="1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7" xfId="92" applyNumberFormat="1" applyFont="1" applyFill="1" applyBorder="1" applyAlignment="1">
      <alignment horizontal="center" vertical="center" wrapText="1"/>
      <protection/>
    </xf>
    <xf numFmtId="0" fontId="3" fillId="0" borderId="17" xfId="92" applyFont="1" applyFill="1" applyBorder="1" applyAlignment="1">
      <alignment horizontal="left" vertical="center" wrapText="1" indent="1"/>
      <protection/>
    </xf>
    <xf numFmtId="49" fontId="3" fillId="0" borderId="16" xfId="92" applyNumberFormat="1" applyFont="1" applyFill="1" applyBorder="1" applyAlignment="1">
      <alignment horizontal="center" vertical="center" wrapText="1"/>
      <protection/>
    </xf>
    <xf numFmtId="0" fontId="3" fillId="0" borderId="16" xfId="90" applyFont="1" applyFill="1" applyBorder="1" applyAlignment="1" applyProtection="1">
      <alignment horizontal="left" vertical="center" indent="1"/>
      <protection/>
    </xf>
    <xf numFmtId="3" fontId="3" fillId="0" borderId="16" xfId="90" applyNumberFormat="1" applyFont="1" applyFill="1" applyBorder="1" applyAlignment="1">
      <alignment horizontal="right" vertical="center" indent="1"/>
      <protection/>
    </xf>
    <xf numFmtId="164" fontId="3" fillId="0" borderId="16" xfId="0" applyNumberFormat="1" applyFont="1" applyBorder="1" applyAlignment="1" applyProtection="1">
      <alignment horizontal="right" vertical="center" indent="1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27" borderId="15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25" xfId="88" applyFont="1" applyFill="1" applyBorder="1" applyAlignment="1">
      <alignment horizontal="center" vertical="center" wrapText="1"/>
      <protection/>
    </xf>
    <xf numFmtId="0" fontId="42" fillId="0" borderId="0" xfId="88" applyFont="1" applyAlignment="1">
      <alignment vertical="center"/>
      <protection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Border="1" applyAlignment="1">
      <alignment vertical="center"/>
    </xf>
    <xf numFmtId="0" fontId="3" fillId="0" borderId="0" xfId="90" applyFont="1" applyBorder="1" applyAlignment="1">
      <alignment vertical="center"/>
      <protection/>
    </xf>
    <xf numFmtId="0" fontId="3" fillId="0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 applyProtection="1">
      <alignment horizontal="left" vertical="center" indent="1"/>
      <protection/>
    </xf>
    <xf numFmtId="3" fontId="3" fillId="0" borderId="0" xfId="90" applyNumberFormat="1" applyFont="1" applyFill="1" applyBorder="1" applyAlignment="1">
      <alignment horizontal="right" vertical="center"/>
      <protection/>
    </xf>
    <xf numFmtId="0" fontId="3" fillId="28" borderId="0" xfId="90" applyFont="1" applyFill="1" applyBorder="1" applyAlignment="1">
      <alignment horizontal="left" vertical="center"/>
      <protection/>
    </xf>
    <xf numFmtId="0" fontId="3" fillId="0" borderId="0" xfId="90" applyFont="1" applyBorder="1" applyAlignment="1">
      <alignment horizontal="left" vertical="center" indent="1"/>
      <protection/>
    </xf>
    <xf numFmtId="0" fontId="3" fillId="29" borderId="0" xfId="90" applyFont="1" applyFill="1" applyBorder="1" applyAlignment="1">
      <alignment horizontal="left" vertical="center"/>
      <protection/>
    </xf>
    <xf numFmtId="0" fontId="3" fillId="0" borderId="0" xfId="90" applyFont="1" applyFill="1" applyBorder="1" applyAlignment="1" applyProtection="1">
      <alignment horizontal="left" vertical="center"/>
      <protection/>
    </xf>
    <xf numFmtId="0" fontId="3" fillId="0" borderId="0" xfId="90" applyFont="1" applyBorder="1" applyAlignment="1">
      <alignment horizontal="left" vertical="center"/>
      <protection/>
    </xf>
    <xf numFmtId="0" fontId="3" fillId="28" borderId="0" xfId="90" applyFont="1" applyFill="1" applyBorder="1" applyAlignment="1" applyProtection="1">
      <alignment horizontal="left" vertical="center"/>
      <protection/>
    </xf>
    <xf numFmtId="3" fontId="3" fillId="28" borderId="0" xfId="90" applyNumberFormat="1" applyFont="1" applyFill="1" applyBorder="1" applyAlignment="1">
      <alignment horizontal="right" vertical="center"/>
      <protection/>
    </xf>
    <xf numFmtId="3" fontId="3" fillId="29" borderId="0" xfId="90" applyNumberFormat="1" applyFont="1" applyFill="1" applyBorder="1" applyAlignment="1">
      <alignment horizontal="right" vertical="center"/>
      <protection/>
    </xf>
    <xf numFmtId="0" fontId="3" fillId="29" borderId="0" xfId="90" applyFont="1" applyFill="1" applyBorder="1" applyAlignment="1" applyProtection="1">
      <alignment horizontal="left" vertical="center"/>
      <protection/>
    </xf>
    <xf numFmtId="0" fontId="0" fillId="29" borderId="0" xfId="0" applyNumberFormat="1" applyFont="1" applyFill="1" applyBorder="1" applyAlignment="1" applyProtection="1">
      <alignment horizontal="left" vertical="center"/>
      <protection/>
    </xf>
    <xf numFmtId="0" fontId="3" fillId="0" borderId="0" xfId="91" applyFont="1" applyBorder="1" applyAlignment="1">
      <alignment horizontal="left" vertical="center" indent="1"/>
      <protection/>
    </xf>
    <xf numFmtId="3" fontId="3" fillId="0" borderId="0" xfId="9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Alignment="1">
      <alignment vertical="center"/>
    </xf>
    <xf numFmtId="0" fontId="43" fillId="0" borderId="0" xfId="88" applyFont="1" applyAlignment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left" vertical="center" indent="1"/>
      <protection/>
    </xf>
    <xf numFmtId="0" fontId="3" fillId="0" borderId="20" xfId="0" applyFont="1" applyBorder="1" applyAlignment="1" applyProtection="1">
      <alignment horizontal="left" vertical="center" indent="1"/>
      <protection/>
    </xf>
    <xf numFmtId="164" fontId="3" fillId="0" borderId="0" xfId="9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Alignment="1">
      <alignment horizontal="center" vertical="center"/>
    </xf>
    <xf numFmtId="0" fontId="43" fillId="0" borderId="0" xfId="88" applyFont="1" applyAlignment="1">
      <alignment vertical="center"/>
      <protection/>
    </xf>
    <xf numFmtId="164" fontId="2" fillId="0" borderId="0" xfId="0" applyNumberFormat="1" applyFont="1" applyBorder="1" applyAlignment="1">
      <alignment vertical="center"/>
    </xf>
    <xf numFmtId="0" fontId="43" fillId="0" borderId="0" xfId="88" applyFont="1" applyAlignment="1">
      <alignment horizontal="right" vertical="center"/>
      <protection/>
    </xf>
    <xf numFmtId="164" fontId="2" fillId="0" borderId="27" xfId="0" applyNumberFormat="1" applyFont="1" applyBorder="1" applyAlignment="1">
      <alignment horizontal="right" vertical="center" indent="1"/>
    </xf>
    <xf numFmtId="0" fontId="3" fillId="0" borderId="15" xfId="0" applyFont="1" applyBorder="1" applyAlignment="1">
      <alignment vertical="center"/>
    </xf>
    <xf numFmtId="0" fontId="33" fillId="0" borderId="15" xfId="0" applyNumberFormat="1" applyFont="1" applyFill="1" applyBorder="1" applyAlignment="1" applyProtection="1">
      <alignment horizontal="left" vertical="center" indent="1"/>
      <protection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3" fontId="3" fillId="0" borderId="15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9" borderId="0" xfId="90" applyFont="1" applyFill="1" applyBorder="1" applyAlignment="1" applyProtection="1">
      <alignment horizontal="left" vertical="center"/>
      <protection/>
    </xf>
    <xf numFmtId="0" fontId="3" fillId="29" borderId="0" xfId="90" applyFont="1" applyFill="1" applyBorder="1" applyAlignment="1">
      <alignment horizontal="left" vertical="center"/>
      <protection/>
    </xf>
    <xf numFmtId="0" fontId="0" fillId="29" borderId="0" xfId="0" applyNumberFormat="1" applyFont="1" applyFill="1" applyBorder="1" applyAlignment="1" applyProtection="1">
      <alignment horizontal="left" vertical="center"/>
      <protection/>
    </xf>
    <xf numFmtId="0" fontId="44" fillId="0" borderId="0" xfId="89" applyFont="1" applyAlignment="1">
      <alignment vertical="center"/>
      <protection/>
    </xf>
    <xf numFmtId="0" fontId="41" fillId="0" borderId="0" xfId="89" applyAlignment="1">
      <alignment vertical="center"/>
      <protection/>
    </xf>
    <xf numFmtId="0" fontId="45" fillId="30" borderId="0" xfId="89" applyFont="1" applyFill="1" applyAlignment="1">
      <alignment horizontal="center" vertical="center"/>
      <protection/>
    </xf>
    <xf numFmtId="0" fontId="44" fillId="0" borderId="25" xfId="89" applyFont="1" applyBorder="1" applyAlignment="1" applyProtection="1">
      <alignment horizontal="center" vertical="center" textRotation="90" wrapText="1"/>
      <protection/>
    </xf>
    <xf numFmtId="0" fontId="44" fillId="0" borderId="25" xfId="89" applyFont="1" applyBorder="1" applyAlignment="1" applyProtection="1">
      <alignment horizontal="center" vertical="center" wrapText="1"/>
      <protection/>
    </xf>
    <xf numFmtId="49" fontId="41" fillId="0" borderId="18" xfId="89" applyNumberFormat="1" applyBorder="1" applyAlignment="1">
      <alignment horizontal="left" vertical="center" wrapText="1" indent="1"/>
      <protection/>
    </xf>
    <xf numFmtId="49" fontId="41" fillId="0" borderId="18" xfId="89" applyNumberFormat="1" applyBorder="1" applyAlignment="1">
      <alignment horizontal="left" vertical="center" wrapText="1"/>
      <protection/>
    </xf>
    <xf numFmtId="49" fontId="41" fillId="0" borderId="18" xfId="89" applyNumberFormat="1" applyBorder="1" applyAlignment="1">
      <alignment horizontal="center" vertical="center" wrapText="1"/>
      <protection/>
    </xf>
    <xf numFmtId="4" fontId="37" fillId="0" borderId="18" xfId="89" applyNumberFormat="1" applyFont="1" applyFill="1" applyBorder="1" applyAlignment="1">
      <alignment horizontal="right" vertical="center" wrapText="1"/>
      <protection/>
    </xf>
    <xf numFmtId="49" fontId="41" fillId="0" borderId="15" xfId="89" applyNumberFormat="1" applyBorder="1" applyAlignment="1">
      <alignment horizontal="left" vertical="center" wrapText="1" indent="1"/>
      <protection/>
    </xf>
    <xf numFmtId="49" fontId="41" fillId="0" borderId="15" xfId="89" applyNumberFormat="1" applyBorder="1" applyAlignment="1">
      <alignment horizontal="left" vertical="center" wrapText="1"/>
      <protection/>
    </xf>
    <xf numFmtId="49" fontId="41" fillId="0" borderId="15" xfId="89" applyNumberFormat="1" applyBorder="1" applyAlignment="1">
      <alignment horizontal="center" vertical="center" wrapText="1"/>
      <protection/>
    </xf>
    <xf numFmtId="4" fontId="37" fillId="0" borderId="15" xfId="89" applyNumberFormat="1" applyFont="1" applyFill="1" applyBorder="1" applyAlignment="1">
      <alignment horizontal="right" vertical="center" wrapText="1"/>
      <protection/>
    </xf>
    <xf numFmtId="4" fontId="41" fillId="0" borderId="0" xfId="89" applyNumberFormat="1" applyAlignment="1">
      <alignment vertical="center"/>
      <protection/>
    </xf>
    <xf numFmtId="49" fontId="46" fillId="0" borderId="15" xfId="89" applyNumberFormat="1" applyFont="1" applyBorder="1" applyAlignment="1">
      <alignment horizontal="left" vertical="center" wrapText="1" indent="1"/>
      <protection/>
    </xf>
    <xf numFmtId="49" fontId="46" fillId="0" borderId="15" xfId="89" applyNumberFormat="1" applyFont="1" applyBorder="1" applyAlignment="1">
      <alignment horizontal="left" vertical="center" wrapText="1"/>
      <protection/>
    </xf>
    <xf numFmtId="49" fontId="46" fillId="0" borderId="15" xfId="89" applyNumberFormat="1" applyFont="1" applyBorder="1" applyAlignment="1">
      <alignment horizontal="center" vertical="center" wrapText="1"/>
      <protection/>
    </xf>
    <xf numFmtId="4" fontId="46" fillId="0" borderId="15" xfId="89" applyNumberFormat="1" applyFont="1" applyFill="1" applyBorder="1" applyAlignment="1">
      <alignment horizontal="right" vertical="center" wrapText="1"/>
      <protection/>
    </xf>
    <xf numFmtId="49" fontId="46" fillId="0" borderId="18" xfId="89" applyNumberFormat="1" applyFont="1" applyBorder="1" applyAlignment="1">
      <alignment horizontal="left" vertical="center" wrapText="1"/>
      <protection/>
    </xf>
    <xf numFmtId="49" fontId="44" fillId="0" borderId="24" xfId="89" applyNumberFormat="1" applyFont="1" applyBorder="1" applyAlignment="1">
      <alignment horizontal="left" vertical="center" wrapText="1"/>
      <protection/>
    </xf>
    <xf numFmtId="49" fontId="44" fillId="0" borderId="24" xfId="89" applyNumberFormat="1" applyFont="1" applyBorder="1" applyAlignment="1">
      <alignment horizontal="center" vertical="center" wrapText="1"/>
      <protection/>
    </xf>
    <xf numFmtId="4" fontId="47" fillId="0" borderId="24" xfId="89" applyNumberFormat="1" applyFont="1" applyBorder="1" applyAlignment="1">
      <alignment horizontal="right" vertical="center" wrapText="1"/>
      <protection/>
    </xf>
    <xf numFmtId="0" fontId="45" fillId="0" borderId="0" xfId="89" applyFont="1" applyAlignment="1">
      <alignment horizontal="left"/>
      <protection/>
    </xf>
    <xf numFmtId="0" fontId="48" fillId="0" borderId="0" xfId="89" applyFo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 2" xfId="88"/>
    <cellStyle name="Obično 3" xfId="89"/>
    <cellStyle name="Obično_FPlan2013_2015_konacni_15_10_2012_tabele" xfId="90"/>
    <cellStyle name="Obično_GRAD_Financijski_plan_2013_2015_tabele" xfId="91"/>
    <cellStyle name="Obično_List4" xfId="92"/>
    <cellStyle name="Output" xfId="93"/>
    <cellStyle name="Percent" xfId="94"/>
    <cellStyle name="Povezana ćelija" xfId="95"/>
    <cellStyle name="Followed Hyperlink" xfId="96"/>
    <cellStyle name="Provjera ćelije" xfId="97"/>
    <cellStyle name="Tekst objašnjenja" xfId="98"/>
    <cellStyle name="Tekst upozorenja" xfId="99"/>
    <cellStyle name="Title" xfId="100"/>
    <cellStyle name="Total" xfId="101"/>
    <cellStyle name="Ukupni zbroj" xfId="102"/>
    <cellStyle name="Unos" xfId="103"/>
    <cellStyle name="Currency" xfId="104"/>
    <cellStyle name="Currency [0]" xfId="105"/>
    <cellStyle name="Warning Text" xfId="106"/>
    <cellStyle name="Comma" xfId="107"/>
    <cellStyle name="Comma [0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Nabave_2020_GR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nabava_Grad_2020"/>
    </sheetNames>
    <sheetDataSet>
      <sheetData sheetId="0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view="pageBreakPreview" zoomScaleSheetLayoutView="100" zoomScalePageLayoutView="0" workbookViewId="0" topLeftCell="A31">
      <selection activeCell="C126" sqref="C126"/>
    </sheetView>
  </sheetViews>
  <sheetFormatPr defaultColWidth="9.140625" defaultRowHeight="15" customHeight="1"/>
  <cols>
    <col min="1" max="1" width="5.7109375" style="4" customWidth="1"/>
    <col min="2" max="2" width="8.7109375" style="4" customWidth="1"/>
    <col min="3" max="3" width="56.7109375" style="4" customWidth="1"/>
    <col min="4" max="4" width="13.28125" style="4" customWidth="1"/>
    <col min="5" max="5" width="46.7109375" style="26" customWidth="1"/>
    <col min="6" max="16384" width="9.140625" style="4" customWidth="1"/>
  </cols>
  <sheetData>
    <row r="1" spans="1:4" ht="19.5" customHeight="1">
      <c r="A1" s="50" t="s">
        <v>97</v>
      </c>
      <c r="B1" s="5"/>
      <c r="C1" s="5"/>
      <c r="D1" s="5"/>
    </row>
    <row r="2" spans="1:4" ht="2.25" customHeight="1">
      <c r="A2" s="42"/>
      <c r="B2" s="26"/>
      <c r="C2" s="26"/>
      <c r="D2" s="26"/>
    </row>
    <row r="3" spans="1:5" ht="30" customHeight="1">
      <c r="A3" s="153" t="s">
        <v>143</v>
      </c>
      <c r="B3" s="154"/>
      <c r="C3" s="154"/>
      <c r="D3" s="154"/>
      <c r="E3" s="154"/>
    </row>
    <row r="4" spans="1:5" ht="2.25" customHeight="1">
      <c r="A4" s="135"/>
      <c r="B4" s="135"/>
      <c r="C4" s="135"/>
      <c r="D4" s="135"/>
      <c r="E4" s="135"/>
    </row>
    <row r="5" spans="1:5" ht="24.75" customHeight="1">
      <c r="A5" s="150" t="s">
        <v>140</v>
      </c>
      <c r="B5" s="151"/>
      <c r="C5" s="151"/>
      <c r="D5" s="151"/>
      <c r="E5" s="152"/>
    </row>
    <row r="6" spans="1:5" ht="45" customHeight="1" thickBot="1">
      <c r="A6" s="108" t="s">
        <v>76</v>
      </c>
      <c r="B6" s="108" t="s">
        <v>26</v>
      </c>
      <c r="C6" s="109" t="s">
        <v>24</v>
      </c>
      <c r="D6" s="110" t="s">
        <v>112</v>
      </c>
      <c r="E6" s="111" t="s">
        <v>113</v>
      </c>
    </row>
    <row r="7" spans="1:5" ht="17.25" customHeight="1" thickTop="1">
      <c r="A7" s="12" t="s">
        <v>147</v>
      </c>
      <c r="B7" s="10"/>
      <c r="C7" s="10"/>
      <c r="D7" s="11">
        <f>D8+D41+D45</f>
        <v>330584</v>
      </c>
      <c r="E7" s="51"/>
    </row>
    <row r="8" spans="1:5" ht="15.75" customHeight="1">
      <c r="A8" s="13" t="s">
        <v>94</v>
      </c>
      <c r="B8" s="9"/>
      <c r="C8" s="9"/>
      <c r="D8" s="14">
        <f>D9+D15+D25+D35</f>
        <v>205584</v>
      </c>
      <c r="E8" s="52"/>
    </row>
    <row r="9" spans="1:5" ht="15" customHeight="1">
      <c r="A9" s="8"/>
      <c r="B9" s="31" t="s">
        <v>0</v>
      </c>
      <c r="C9" s="65" t="s">
        <v>1</v>
      </c>
      <c r="D9" s="15">
        <f>SUM(D10:D14)</f>
        <v>25980</v>
      </c>
      <c r="E9" s="53"/>
    </row>
    <row r="10" spans="1:5" ht="12" customHeight="1">
      <c r="A10" s="2"/>
      <c r="B10" s="32" t="s">
        <v>27</v>
      </c>
      <c r="C10" s="66" t="s">
        <v>28</v>
      </c>
      <c r="D10" s="7">
        <v>8000</v>
      </c>
      <c r="E10" s="58" t="s">
        <v>91</v>
      </c>
    </row>
    <row r="11" spans="1:5" ht="12" customHeight="1">
      <c r="A11" s="2"/>
      <c r="B11" s="32" t="s">
        <v>29</v>
      </c>
      <c r="C11" s="66" t="s">
        <v>30</v>
      </c>
      <c r="D11" s="7">
        <v>8400</v>
      </c>
      <c r="E11" s="30" t="s">
        <v>130</v>
      </c>
    </row>
    <row r="12" spans="1:5" ht="12" customHeight="1">
      <c r="A12" s="2"/>
      <c r="B12" s="32" t="s">
        <v>31</v>
      </c>
      <c r="C12" s="66" t="s">
        <v>32</v>
      </c>
      <c r="D12" s="7">
        <v>5000</v>
      </c>
      <c r="E12" s="30" t="s">
        <v>130</v>
      </c>
    </row>
    <row r="13" spans="1:5" ht="12" customHeight="1">
      <c r="A13" s="2"/>
      <c r="B13" s="32" t="s">
        <v>35</v>
      </c>
      <c r="C13" s="66" t="s">
        <v>36</v>
      </c>
      <c r="D13" s="7">
        <v>3000</v>
      </c>
      <c r="E13" s="30" t="s">
        <v>130</v>
      </c>
    </row>
    <row r="14" spans="1:5" ht="12" customHeight="1">
      <c r="A14" s="2"/>
      <c r="B14" s="32" t="s">
        <v>138</v>
      </c>
      <c r="C14" s="66" t="s">
        <v>137</v>
      </c>
      <c r="D14" s="7">
        <v>1580</v>
      </c>
      <c r="E14" s="30" t="s">
        <v>91</v>
      </c>
    </row>
    <row r="15" spans="1:12" ht="15" customHeight="1">
      <c r="A15" s="1"/>
      <c r="B15" s="33" t="s">
        <v>2</v>
      </c>
      <c r="C15" s="67" t="s">
        <v>3</v>
      </c>
      <c r="D15" s="16">
        <f>SUM(D16:D24)</f>
        <v>93750</v>
      </c>
      <c r="E15" s="54"/>
      <c r="G15" s="119"/>
      <c r="H15" s="117"/>
      <c r="I15" s="118"/>
      <c r="J15" s="118"/>
      <c r="K15" s="120"/>
      <c r="L15" s="120"/>
    </row>
    <row r="16" spans="1:12" ht="12" customHeight="1">
      <c r="A16" s="2"/>
      <c r="B16" s="32" t="s">
        <v>33</v>
      </c>
      <c r="C16" s="66" t="s">
        <v>34</v>
      </c>
      <c r="D16" s="7">
        <v>7000</v>
      </c>
      <c r="E16" s="30" t="s">
        <v>114</v>
      </c>
      <c r="G16" s="119"/>
      <c r="H16" s="117"/>
      <c r="I16" s="118"/>
      <c r="J16" s="118"/>
      <c r="K16" s="120"/>
      <c r="L16" s="120"/>
    </row>
    <row r="17" spans="1:12" ht="12" customHeight="1">
      <c r="A17" s="2"/>
      <c r="B17" s="32" t="s">
        <v>38</v>
      </c>
      <c r="C17" s="66" t="s">
        <v>37</v>
      </c>
      <c r="D17" s="7">
        <v>2000</v>
      </c>
      <c r="E17" s="30" t="s">
        <v>130</v>
      </c>
      <c r="G17" s="140"/>
      <c r="H17" s="117"/>
      <c r="I17" s="118"/>
      <c r="J17" s="118"/>
      <c r="K17" s="120"/>
      <c r="L17" s="120"/>
    </row>
    <row r="18" spans="1:12" ht="12" customHeight="1">
      <c r="A18" s="2"/>
      <c r="B18" s="32" t="s">
        <v>74</v>
      </c>
      <c r="C18" s="66" t="s">
        <v>75</v>
      </c>
      <c r="D18" s="7">
        <v>2500</v>
      </c>
      <c r="E18" s="30" t="s">
        <v>130</v>
      </c>
      <c r="G18" s="119"/>
      <c r="H18" s="117"/>
      <c r="I18" s="117"/>
      <c r="J18" s="117"/>
      <c r="K18" s="120"/>
      <c r="L18" s="120"/>
    </row>
    <row r="19" spans="1:12" ht="12" customHeight="1">
      <c r="A19" s="2"/>
      <c r="B19" s="32" t="s">
        <v>39</v>
      </c>
      <c r="C19" s="93" t="s">
        <v>92</v>
      </c>
      <c r="D19" s="7">
        <v>6000</v>
      </c>
      <c r="E19" s="30" t="s">
        <v>114</v>
      </c>
      <c r="G19" s="124"/>
      <c r="H19" s="125"/>
      <c r="I19" s="125"/>
      <c r="J19" s="125"/>
      <c r="K19" s="120"/>
      <c r="L19" s="120"/>
    </row>
    <row r="20" spans="1:12" ht="12" customHeight="1">
      <c r="A20" s="2"/>
      <c r="B20" s="32" t="s">
        <v>43</v>
      </c>
      <c r="C20" s="66" t="s">
        <v>40</v>
      </c>
      <c r="D20" s="7">
        <v>20000</v>
      </c>
      <c r="E20" s="30" t="s">
        <v>114</v>
      </c>
      <c r="G20" s="119"/>
      <c r="H20" s="117"/>
      <c r="I20" s="118"/>
      <c r="J20" s="118"/>
      <c r="K20" s="120"/>
      <c r="L20" s="120"/>
    </row>
    <row r="21" spans="1:12" ht="12" customHeight="1">
      <c r="A21" s="2"/>
      <c r="B21" s="32" t="s">
        <v>44</v>
      </c>
      <c r="C21" s="66" t="s">
        <v>41</v>
      </c>
      <c r="D21" s="7">
        <v>40250</v>
      </c>
      <c r="E21" s="30" t="s">
        <v>114</v>
      </c>
      <c r="G21" s="119"/>
      <c r="H21" s="117"/>
      <c r="I21" s="118"/>
      <c r="J21" s="118"/>
      <c r="K21" s="120"/>
      <c r="L21" s="120"/>
    </row>
    <row r="22" spans="1:12" ht="12" customHeight="1">
      <c r="A22" s="2"/>
      <c r="B22" s="32" t="s">
        <v>46</v>
      </c>
      <c r="C22" s="66" t="s">
        <v>45</v>
      </c>
      <c r="D22" s="7">
        <v>4000</v>
      </c>
      <c r="E22" s="30" t="s">
        <v>130</v>
      </c>
      <c r="G22" s="124"/>
      <c r="H22" s="125"/>
      <c r="I22" s="125"/>
      <c r="J22" s="125"/>
      <c r="K22" s="120"/>
      <c r="L22" s="120"/>
    </row>
    <row r="23" spans="1:12" ht="12" customHeight="1">
      <c r="A23" s="2"/>
      <c r="B23" s="32" t="s">
        <v>47</v>
      </c>
      <c r="C23" s="66" t="s">
        <v>48</v>
      </c>
      <c r="D23" s="7">
        <v>2000</v>
      </c>
      <c r="E23" s="30" t="s">
        <v>130</v>
      </c>
      <c r="G23" s="124"/>
      <c r="H23" s="125"/>
      <c r="I23" s="125"/>
      <c r="J23" s="125"/>
      <c r="K23" s="120"/>
      <c r="L23" s="120"/>
    </row>
    <row r="24" spans="1:12" ht="12" customHeight="1">
      <c r="A24" s="2"/>
      <c r="B24" s="32" t="s">
        <v>153</v>
      </c>
      <c r="C24" s="66" t="s">
        <v>86</v>
      </c>
      <c r="D24" s="7">
        <v>10000</v>
      </c>
      <c r="E24" s="55" t="s">
        <v>130</v>
      </c>
      <c r="G24" s="124"/>
      <c r="H24" s="125"/>
      <c r="I24" s="125"/>
      <c r="J24" s="125"/>
      <c r="K24" s="120"/>
      <c r="L24" s="120"/>
    </row>
    <row r="25" spans="1:12" ht="15" customHeight="1">
      <c r="A25" s="1"/>
      <c r="B25" s="33" t="s">
        <v>4</v>
      </c>
      <c r="C25" s="67" t="s">
        <v>5</v>
      </c>
      <c r="D25" s="16">
        <f>SUM(D26:D34)</f>
        <v>72610</v>
      </c>
      <c r="E25" s="54"/>
      <c r="G25" s="126"/>
      <c r="H25" s="121"/>
      <c r="I25" s="121"/>
      <c r="J25" s="121"/>
      <c r="K25" s="127"/>
      <c r="L25" s="127"/>
    </row>
    <row r="26" spans="1:12" ht="12" customHeight="1">
      <c r="A26" s="2"/>
      <c r="B26" s="32" t="s">
        <v>49</v>
      </c>
      <c r="C26" s="66" t="s">
        <v>50</v>
      </c>
      <c r="D26" s="7">
        <v>3000</v>
      </c>
      <c r="E26" s="30" t="s">
        <v>131</v>
      </c>
      <c r="G26" s="124"/>
      <c r="H26" s="125"/>
      <c r="I26" s="125"/>
      <c r="J26" s="125"/>
      <c r="K26" s="120"/>
      <c r="L26" s="120"/>
    </row>
    <row r="27" spans="1:12" ht="12" customHeight="1">
      <c r="A27" s="2"/>
      <c r="B27" s="32" t="s">
        <v>52</v>
      </c>
      <c r="C27" s="66" t="s">
        <v>51</v>
      </c>
      <c r="D27" s="7">
        <v>1000</v>
      </c>
      <c r="E27" s="30" t="s">
        <v>132</v>
      </c>
      <c r="G27" s="124"/>
      <c r="H27" s="125"/>
      <c r="I27" s="125"/>
      <c r="J27" s="125"/>
      <c r="K27" s="120"/>
      <c r="L27" s="120"/>
    </row>
    <row r="28" spans="1:12" ht="12" customHeight="1">
      <c r="A28" s="2"/>
      <c r="B28" s="32" t="s">
        <v>54</v>
      </c>
      <c r="C28" s="66" t="s">
        <v>53</v>
      </c>
      <c r="D28" s="7">
        <v>4600</v>
      </c>
      <c r="E28" s="30" t="s">
        <v>131</v>
      </c>
      <c r="G28" s="119"/>
      <c r="H28" s="117"/>
      <c r="I28" s="118"/>
      <c r="J28" s="118"/>
      <c r="K28" s="120"/>
      <c r="L28" s="120"/>
    </row>
    <row r="29" spans="1:12" ht="12" customHeight="1">
      <c r="A29" s="2"/>
      <c r="B29" s="32" t="s">
        <v>56</v>
      </c>
      <c r="C29" s="66" t="s">
        <v>55</v>
      </c>
      <c r="D29" s="7">
        <v>9510</v>
      </c>
      <c r="E29" s="30" t="s">
        <v>131</v>
      </c>
      <c r="G29" s="119"/>
      <c r="H29" s="117"/>
      <c r="I29" s="118"/>
      <c r="J29" s="118"/>
      <c r="K29" s="120"/>
      <c r="L29" s="120"/>
    </row>
    <row r="30" spans="1:12" ht="12" customHeight="1">
      <c r="A30" s="2"/>
      <c r="B30" s="32" t="s">
        <v>58</v>
      </c>
      <c r="C30" s="66" t="s">
        <v>57</v>
      </c>
      <c r="D30" s="7">
        <v>3200</v>
      </c>
      <c r="E30" s="30" t="s">
        <v>131</v>
      </c>
      <c r="G30" s="119"/>
      <c r="H30" s="117"/>
      <c r="I30" s="118"/>
      <c r="J30" s="118"/>
      <c r="K30" s="120"/>
      <c r="L30" s="120"/>
    </row>
    <row r="31" spans="1:12" ht="12" customHeight="1">
      <c r="A31" s="2"/>
      <c r="B31" s="32" t="s">
        <v>141</v>
      </c>
      <c r="C31" s="66" t="s">
        <v>142</v>
      </c>
      <c r="D31" s="7">
        <v>2300</v>
      </c>
      <c r="E31" s="30" t="s">
        <v>131</v>
      </c>
      <c r="G31" s="119"/>
      <c r="H31" s="117"/>
      <c r="I31" s="118"/>
      <c r="J31" s="118"/>
      <c r="K31" s="120"/>
      <c r="L31" s="120"/>
    </row>
    <row r="32" spans="1:12" ht="12" customHeight="1">
      <c r="A32" s="2"/>
      <c r="B32" s="32" t="s">
        <v>59</v>
      </c>
      <c r="C32" s="68" t="s">
        <v>60</v>
      </c>
      <c r="D32" s="7">
        <v>9000</v>
      </c>
      <c r="E32" s="30" t="s">
        <v>133</v>
      </c>
      <c r="G32" s="119"/>
      <c r="H32" s="117"/>
      <c r="I32" s="118"/>
      <c r="J32" s="118"/>
      <c r="K32" s="120"/>
      <c r="L32" s="120"/>
    </row>
    <row r="33" spans="1:12" ht="12" customHeight="1">
      <c r="A33" s="2"/>
      <c r="B33" s="32" t="s">
        <v>62</v>
      </c>
      <c r="C33" s="68" t="s">
        <v>61</v>
      </c>
      <c r="D33" s="7">
        <v>9000</v>
      </c>
      <c r="E33" s="30" t="s">
        <v>133</v>
      </c>
      <c r="G33" s="124"/>
      <c r="H33" s="125"/>
      <c r="I33" s="125"/>
      <c r="J33" s="125"/>
      <c r="K33" s="120"/>
      <c r="L33" s="120"/>
    </row>
    <row r="34" spans="1:12" ht="12" customHeight="1">
      <c r="A34" s="40"/>
      <c r="B34" s="41" t="s">
        <v>63</v>
      </c>
      <c r="C34" s="86" t="s">
        <v>64</v>
      </c>
      <c r="D34" s="17">
        <v>31000</v>
      </c>
      <c r="E34" s="55" t="s">
        <v>133</v>
      </c>
      <c r="G34" s="124"/>
      <c r="H34" s="125"/>
      <c r="I34" s="125"/>
      <c r="J34" s="125"/>
      <c r="K34" s="120"/>
      <c r="L34" s="120"/>
    </row>
    <row r="35" spans="1:12" ht="15" customHeight="1">
      <c r="A35" s="1"/>
      <c r="B35" s="33" t="s">
        <v>6</v>
      </c>
      <c r="C35" s="67" t="s">
        <v>7</v>
      </c>
      <c r="D35" s="16">
        <f>SUM(D36:D40)</f>
        <v>13244</v>
      </c>
      <c r="E35" s="54"/>
      <c r="G35" s="119"/>
      <c r="H35" s="117"/>
      <c r="I35" s="118"/>
      <c r="J35" s="118"/>
      <c r="K35" s="120"/>
      <c r="L35" s="120"/>
    </row>
    <row r="36" spans="1:12" ht="12" customHeight="1">
      <c r="A36" s="2"/>
      <c r="B36" s="32" t="s">
        <v>152</v>
      </c>
      <c r="C36" s="66" t="s">
        <v>88</v>
      </c>
      <c r="D36" s="7">
        <v>5000</v>
      </c>
      <c r="E36" s="30" t="s">
        <v>130</v>
      </c>
      <c r="G36" s="119"/>
      <c r="H36" s="117"/>
      <c r="I36" s="118"/>
      <c r="J36" s="118"/>
      <c r="K36" s="120"/>
      <c r="L36" s="120"/>
    </row>
    <row r="37" spans="1:12" ht="12" customHeight="1">
      <c r="A37" s="2"/>
      <c r="B37" s="32" t="s">
        <v>66</v>
      </c>
      <c r="C37" s="66" t="s">
        <v>65</v>
      </c>
      <c r="D37" s="7">
        <v>4000</v>
      </c>
      <c r="E37" s="30" t="s">
        <v>114</v>
      </c>
      <c r="G37" s="119"/>
      <c r="H37" s="117"/>
      <c r="I37" s="118"/>
      <c r="J37" s="118"/>
      <c r="K37" s="120"/>
      <c r="L37" s="120"/>
    </row>
    <row r="38" spans="1:12" ht="12" customHeight="1">
      <c r="A38" s="2"/>
      <c r="B38" s="32" t="s">
        <v>67</v>
      </c>
      <c r="C38" s="66" t="s">
        <v>8</v>
      </c>
      <c r="D38" s="7">
        <v>1000</v>
      </c>
      <c r="E38" s="94" t="s">
        <v>130</v>
      </c>
      <c r="G38" s="124"/>
      <c r="H38" s="125"/>
      <c r="I38" s="125"/>
      <c r="J38" s="125"/>
      <c r="K38" s="120"/>
      <c r="L38" s="120"/>
    </row>
    <row r="39" spans="1:12" ht="12" customHeight="1">
      <c r="A39" s="2"/>
      <c r="B39" s="32" t="s">
        <v>68</v>
      </c>
      <c r="C39" s="66" t="s">
        <v>69</v>
      </c>
      <c r="D39" s="7">
        <v>1500</v>
      </c>
      <c r="E39" s="94" t="s">
        <v>134</v>
      </c>
      <c r="G39" s="124"/>
      <c r="H39" s="125"/>
      <c r="I39" s="125"/>
      <c r="J39" s="125"/>
      <c r="K39" s="120"/>
      <c r="L39" s="120"/>
    </row>
    <row r="40" spans="1:12" ht="12" customHeight="1">
      <c r="A40" s="40"/>
      <c r="B40" s="41" t="s">
        <v>70</v>
      </c>
      <c r="C40" s="69" t="s">
        <v>7</v>
      </c>
      <c r="D40" s="17">
        <v>1744</v>
      </c>
      <c r="E40" s="95" t="s">
        <v>130</v>
      </c>
      <c r="G40" s="124"/>
      <c r="H40" s="125"/>
      <c r="I40" s="125"/>
      <c r="J40" s="125"/>
      <c r="K40" s="120"/>
      <c r="L40" s="120"/>
    </row>
    <row r="41" spans="1:12" ht="15.75" customHeight="1">
      <c r="A41" s="23" t="s">
        <v>96</v>
      </c>
      <c r="B41" s="63"/>
      <c r="C41" s="63"/>
      <c r="D41" s="24">
        <f>D42</f>
        <v>117000</v>
      </c>
      <c r="E41" s="56"/>
      <c r="G41" s="122"/>
      <c r="H41" s="117"/>
      <c r="I41" s="118"/>
      <c r="J41" s="118"/>
      <c r="K41" s="120"/>
      <c r="L41" s="120"/>
    </row>
    <row r="42" spans="1:12" ht="15" customHeight="1">
      <c r="A42" s="8"/>
      <c r="B42" s="31" t="s">
        <v>4</v>
      </c>
      <c r="C42" s="65" t="s">
        <v>5</v>
      </c>
      <c r="D42" s="15">
        <f>SUM(D43:D44)</f>
        <v>117000</v>
      </c>
      <c r="E42" s="53"/>
      <c r="G42" s="122"/>
      <c r="H42" s="117"/>
      <c r="I42" s="118"/>
      <c r="J42" s="118"/>
      <c r="K42" s="120"/>
      <c r="L42" s="120"/>
    </row>
    <row r="43" spans="1:12" ht="12" customHeight="1">
      <c r="A43" s="2"/>
      <c r="B43" s="32" t="s">
        <v>151</v>
      </c>
      <c r="C43" s="66" t="s">
        <v>87</v>
      </c>
      <c r="D43" s="7">
        <v>90000</v>
      </c>
      <c r="E43" s="30" t="s">
        <v>130</v>
      </c>
      <c r="G43" s="126"/>
      <c r="H43" s="121"/>
      <c r="I43" s="121"/>
      <c r="J43" s="121"/>
      <c r="K43" s="127"/>
      <c r="L43" s="127"/>
    </row>
    <row r="44" spans="1:12" ht="12" customHeight="1">
      <c r="A44" s="22"/>
      <c r="B44" s="32" t="s">
        <v>71</v>
      </c>
      <c r="C44" s="66" t="s">
        <v>93</v>
      </c>
      <c r="D44" s="7">
        <v>27000</v>
      </c>
      <c r="E44" s="30" t="s">
        <v>130</v>
      </c>
      <c r="G44" s="126"/>
      <c r="H44" s="121"/>
      <c r="I44" s="121"/>
      <c r="J44" s="121"/>
      <c r="K44" s="127"/>
      <c r="L44" s="127"/>
    </row>
    <row r="45" spans="1:12" ht="15.75" customHeight="1">
      <c r="A45" s="23" t="s">
        <v>95</v>
      </c>
      <c r="B45" s="63"/>
      <c r="C45" s="63"/>
      <c r="D45" s="24">
        <f>D46</f>
        <v>8000</v>
      </c>
      <c r="E45" s="56"/>
      <c r="G45" s="124"/>
      <c r="H45" s="125"/>
      <c r="I45" s="125"/>
      <c r="J45" s="125"/>
      <c r="K45" s="120"/>
      <c r="L45" s="120"/>
    </row>
    <row r="46" spans="1:12" ht="15" customHeight="1">
      <c r="A46" s="8"/>
      <c r="B46" s="31" t="s">
        <v>9</v>
      </c>
      <c r="C46" s="70" t="s">
        <v>10</v>
      </c>
      <c r="D46" s="15">
        <f>SUM(D47:D49)</f>
        <v>8000</v>
      </c>
      <c r="E46" s="53"/>
      <c r="G46" s="124"/>
      <c r="H46" s="125"/>
      <c r="I46" s="125"/>
      <c r="J46" s="125"/>
      <c r="K46" s="120"/>
      <c r="L46" s="120"/>
    </row>
    <row r="47" spans="1:12" ht="12" customHeight="1">
      <c r="A47" s="20"/>
      <c r="B47" s="35" t="s">
        <v>73</v>
      </c>
      <c r="C47" s="71" t="s">
        <v>116</v>
      </c>
      <c r="D47" s="84">
        <v>4500</v>
      </c>
      <c r="E47" s="85" t="s">
        <v>130</v>
      </c>
      <c r="G47" s="124"/>
      <c r="H47" s="125"/>
      <c r="I47" s="125"/>
      <c r="J47" s="125"/>
      <c r="K47" s="120"/>
      <c r="L47" s="120"/>
    </row>
    <row r="48" spans="1:12" ht="12" customHeight="1">
      <c r="A48" s="103"/>
      <c r="B48" s="32" t="s">
        <v>119</v>
      </c>
      <c r="C48" s="68" t="s">
        <v>117</v>
      </c>
      <c r="D48" s="101">
        <v>3000</v>
      </c>
      <c r="E48" s="102" t="s">
        <v>130</v>
      </c>
      <c r="G48" s="124"/>
      <c r="H48" s="125"/>
      <c r="I48" s="125"/>
      <c r="J48" s="125"/>
      <c r="K48" s="120"/>
      <c r="L48" s="120"/>
    </row>
    <row r="49" spans="1:12" ht="12" customHeight="1">
      <c r="A49" s="29"/>
      <c r="B49" s="41" t="s">
        <v>78</v>
      </c>
      <c r="C49" s="86" t="s">
        <v>118</v>
      </c>
      <c r="D49" s="87">
        <v>500</v>
      </c>
      <c r="E49" s="88" t="s">
        <v>130</v>
      </c>
      <c r="G49" s="155"/>
      <c r="H49" s="156"/>
      <c r="I49" s="156"/>
      <c r="J49" s="157"/>
      <c r="K49" s="128"/>
      <c r="L49" s="128"/>
    </row>
    <row r="50" spans="1:12" ht="17.25" customHeight="1">
      <c r="A50" s="12" t="s">
        <v>98</v>
      </c>
      <c r="B50" s="82"/>
      <c r="C50" s="82"/>
      <c r="D50" s="11">
        <f>D51+D65</f>
        <v>34000</v>
      </c>
      <c r="E50" s="51"/>
      <c r="G50" s="129"/>
      <c r="H50" s="123"/>
      <c r="I50" s="123"/>
      <c r="J50" s="130"/>
      <c r="K50" s="128"/>
      <c r="L50" s="128"/>
    </row>
    <row r="51" spans="1:12" ht="15.75" customHeight="1">
      <c r="A51" s="23" t="s">
        <v>99</v>
      </c>
      <c r="B51" s="63"/>
      <c r="C51" s="63"/>
      <c r="D51" s="24">
        <f>D52+D56+D60+D62</f>
        <v>29000</v>
      </c>
      <c r="E51" s="56"/>
      <c r="G51" s="155"/>
      <c r="H51" s="155"/>
      <c r="I51" s="155"/>
      <c r="J51" s="155"/>
      <c r="K51" s="128"/>
      <c r="L51" s="128"/>
    </row>
    <row r="52" spans="1:12" ht="15" customHeight="1">
      <c r="A52" s="8"/>
      <c r="B52" s="31" t="s">
        <v>0</v>
      </c>
      <c r="C52" s="65" t="s">
        <v>1</v>
      </c>
      <c r="D52" s="15">
        <f>SUM(D53:D55)</f>
        <v>11000</v>
      </c>
      <c r="E52" s="53"/>
      <c r="G52" s="5"/>
      <c r="H52" s="5"/>
      <c r="I52" s="5"/>
      <c r="J52" s="5"/>
      <c r="K52" s="5"/>
      <c r="L52" s="5"/>
    </row>
    <row r="53" spans="1:5" ht="12" customHeight="1">
      <c r="A53" s="2"/>
      <c r="B53" s="32" t="s">
        <v>27</v>
      </c>
      <c r="C53" s="66" t="s">
        <v>28</v>
      </c>
      <c r="D53" s="7">
        <v>7000</v>
      </c>
      <c r="E53" s="30" t="s">
        <v>91</v>
      </c>
    </row>
    <row r="54" spans="1:5" ht="12" customHeight="1">
      <c r="A54" s="2"/>
      <c r="B54" s="32" t="s">
        <v>35</v>
      </c>
      <c r="C54" s="66" t="s">
        <v>36</v>
      </c>
      <c r="D54" s="7">
        <v>2000</v>
      </c>
      <c r="E54" s="30" t="s">
        <v>130</v>
      </c>
    </row>
    <row r="55" spans="1:5" ht="12" customHeight="1">
      <c r="A55" s="40"/>
      <c r="B55" s="41" t="s">
        <v>138</v>
      </c>
      <c r="C55" s="69" t="s">
        <v>137</v>
      </c>
      <c r="D55" s="17">
        <v>2000</v>
      </c>
      <c r="E55" s="55" t="s">
        <v>91</v>
      </c>
    </row>
    <row r="56" spans="1:5" ht="15" customHeight="1">
      <c r="A56" s="8"/>
      <c r="B56" s="31" t="s">
        <v>2</v>
      </c>
      <c r="C56" s="65" t="s">
        <v>3</v>
      </c>
      <c r="D56" s="15">
        <f>SUM(D57:D59)</f>
        <v>9000</v>
      </c>
      <c r="E56" s="53"/>
    </row>
    <row r="57" spans="1:5" s="89" customFormat="1" ht="12" customHeight="1">
      <c r="A57" s="2"/>
      <c r="B57" s="32" t="s">
        <v>33</v>
      </c>
      <c r="C57" s="66" t="s">
        <v>34</v>
      </c>
      <c r="D57" s="7">
        <v>4000</v>
      </c>
      <c r="E57" s="30" t="s">
        <v>114</v>
      </c>
    </row>
    <row r="58" spans="1:5" s="89" customFormat="1" ht="12" customHeight="1">
      <c r="A58" s="2"/>
      <c r="B58" s="32" t="s">
        <v>46</v>
      </c>
      <c r="C58" s="66" t="s">
        <v>45</v>
      </c>
      <c r="D58" s="90">
        <v>2000</v>
      </c>
      <c r="E58" s="30" t="s">
        <v>130</v>
      </c>
    </row>
    <row r="59" spans="1:5" ht="12" customHeight="1">
      <c r="A59" s="40"/>
      <c r="B59" s="41" t="s">
        <v>47</v>
      </c>
      <c r="C59" s="86" t="s">
        <v>48</v>
      </c>
      <c r="D59" s="17">
        <v>3000</v>
      </c>
      <c r="E59" s="55" t="s">
        <v>135</v>
      </c>
    </row>
    <row r="60" spans="1:5" ht="15" customHeight="1">
      <c r="A60" s="1"/>
      <c r="B60" s="33" t="s">
        <v>4</v>
      </c>
      <c r="C60" s="67" t="s">
        <v>5</v>
      </c>
      <c r="D60" s="16">
        <f>SUM(D61:D61)</f>
        <v>6000</v>
      </c>
      <c r="E60" s="54"/>
    </row>
    <row r="61" spans="1:5" ht="12" customHeight="1">
      <c r="A61" s="6"/>
      <c r="B61" s="34" t="s">
        <v>63</v>
      </c>
      <c r="C61" s="91" t="s">
        <v>64</v>
      </c>
      <c r="D61" s="18">
        <v>6000</v>
      </c>
      <c r="E61" s="104" t="s">
        <v>136</v>
      </c>
    </row>
    <row r="62" spans="1:5" ht="15" customHeight="1">
      <c r="A62" s="1"/>
      <c r="B62" s="33" t="s">
        <v>6</v>
      </c>
      <c r="C62" s="67" t="s">
        <v>7</v>
      </c>
      <c r="D62" s="15">
        <f>SUM(D63:D64)</f>
        <v>3000</v>
      </c>
      <c r="E62" s="53"/>
    </row>
    <row r="63" spans="1:5" ht="12" customHeight="1">
      <c r="A63" s="3"/>
      <c r="B63" s="32" t="s">
        <v>66</v>
      </c>
      <c r="C63" s="66" t="s">
        <v>79</v>
      </c>
      <c r="D63" s="21">
        <v>1000</v>
      </c>
      <c r="E63" s="58" t="s">
        <v>114</v>
      </c>
    </row>
    <row r="64" spans="1:5" ht="12" customHeight="1">
      <c r="A64" s="40"/>
      <c r="B64" s="41" t="s">
        <v>70</v>
      </c>
      <c r="C64" s="69" t="s">
        <v>7</v>
      </c>
      <c r="D64" s="17">
        <v>2000</v>
      </c>
      <c r="E64" s="30" t="s">
        <v>136</v>
      </c>
    </row>
    <row r="65" spans="1:5" ht="15.75" customHeight="1">
      <c r="A65" s="23" t="s">
        <v>100</v>
      </c>
      <c r="B65" s="63"/>
      <c r="C65" s="63"/>
      <c r="D65" s="24">
        <f>D66+D68</f>
        <v>5000</v>
      </c>
      <c r="E65" s="56"/>
    </row>
    <row r="66" spans="1:5" ht="15" customHeight="1">
      <c r="A66" s="8"/>
      <c r="B66" s="31" t="s">
        <v>9</v>
      </c>
      <c r="C66" s="70" t="s">
        <v>10</v>
      </c>
      <c r="D66" s="25">
        <f>SUM(D67)</f>
        <v>4500</v>
      </c>
      <c r="E66" s="57"/>
    </row>
    <row r="67" spans="1:5" ht="12" customHeight="1">
      <c r="A67" s="3"/>
      <c r="B67" s="41" t="s">
        <v>73</v>
      </c>
      <c r="C67" s="86" t="s">
        <v>72</v>
      </c>
      <c r="D67" s="7">
        <v>4500</v>
      </c>
      <c r="E67" s="30" t="s">
        <v>135</v>
      </c>
    </row>
    <row r="68" spans="1:5" ht="15" customHeight="1">
      <c r="A68" s="1"/>
      <c r="B68" s="33" t="s">
        <v>11</v>
      </c>
      <c r="C68" s="72" t="s">
        <v>12</v>
      </c>
      <c r="D68" s="19">
        <f>SUM(D69)</f>
        <v>500</v>
      </c>
      <c r="E68" s="59"/>
    </row>
    <row r="69" spans="1:5" ht="12" customHeight="1">
      <c r="A69" s="6"/>
      <c r="B69" s="34" t="s">
        <v>78</v>
      </c>
      <c r="C69" s="73" t="s">
        <v>13</v>
      </c>
      <c r="D69" s="17">
        <v>500</v>
      </c>
      <c r="E69" s="104" t="s">
        <v>135</v>
      </c>
    </row>
    <row r="70" spans="1:5" ht="17.25" customHeight="1">
      <c r="A70" s="12" t="s">
        <v>101</v>
      </c>
      <c r="B70" s="82"/>
      <c r="C70" s="82"/>
      <c r="D70" s="11">
        <f>D71+D77+D82+D88</f>
        <v>753620</v>
      </c>
      <c r="E70" s="51"/>
    </row>
    <row r="71" spans="1:5" ht="15.75" customHeight="1">
      <c r="A71" s="23" t="s">
        <v>125</v>
      </c>
      <c r="B71" s="64"/>
      <c r="C71" s="74"/>
      <c r="D71" s="24">
        <f>D72+D75</f>
        <v>629025</v>
      </c>
      <c r="E71" s="56"/>
    </row>
    <row r="72" spans="1:5" ht="15" customHeight="1">
      <c r="A72" s="28"/>
      <c r="B72" s="31" t="s">
        <v>14</v>
      </c>
      <c r="C72" s="75" t="s">
        <v>15</v>
      </c>
      <c r="D72" s="15">
        <f>SUM(D73:D74)</f>
        <v>545455</v>
      </c>
      <c r="E72" s="53"/>
    </row>
    <row r="73" spans="1:5" ht="12" customHeight="1">
      <c r="A73" s="22"/>
      <c r="B73" s="36" t="s">
        <v>77</v>
      </c>
      <c r="C73" s="76" t="s">
        <v>16</v>
      </c>
      <c r="D73" s="7">
        <v>506500</v>
      </c>
      <c r="E73" s="30" t="s">
        <v>115</v>
      </c>
    </row>
    <row r="74" spans="1:5" ht="12" customHeight="1">
      <c r="A74" s="40"/>
      <c r="B74" s="36" t="s">
        <v>121</v>
      </c>
      <c r="C74" s="78" t="s">
        <v>120</v>
      </c>
      <c r="D74" s="7">
        <v>38955</v>
      </c>
      <c r="E74" s="30" t="s">
        <v>115</v>
      </c>
    </row>
    <row r="75" spans="1:5" ht="15" customHeight="1">
      <c r="A75" s="27"/>
      <c r="B75" s="33" t="s">
        <v>17</v>
      </c>
      <c r="C75" s="77" t="s">
        <v>18</v>
      </c>
      <c r="D75" s="16">
        <f>SUM(D76:D76)</f>
        <v>83570</v>
      </c>
      <c r="E75" s="54"/>
    </row>
    <row r="76" spans="1:5" ht="12" customHeight="1">
      <c r="A76" s="22"/>
      <c r="B76" s="36" t="s">
        <v>19</v>
      </c>
      <c r="C76" s="78" t="s">
        <v>20</v>
      </c>
      <c r="D76" s="7">
        <v>83570</v>
      </c>
      <c r="E76" s="30" t="s">
        <v>115</v>
      </c>
    </row>
    <row r="77" spans="1:7" ht="15.75" customHeight="1">
      <c r="A77" s="23" t="s">
        <v>126</v>
      </c>
      <c r="B77" s="63"/>
      <c r="C77" s="63"/>
      <c r="D77" s="24">
        <f>D78+D80</f>
        <v>23370</v>
      </c>
      <c r="E77" s="56"/>
      <c r="G77" s="133"/>
    </row>
    <row r="78" spans="1:7" ht="15" customHeight="1">
      <c r="A78" s="8"/>
      <c r="B78" s="31" t="s">
        <v>0</v>
      </c>
      <c r="C78" s="65" t="s">
        <v>1</v>
      </c>
      <c r="D78" s="15">
        <f>SUM(D79:D79)</f>
        <v>19040</v>
      </c>
      <c r="E78" s="53"/>
      <c r="G78" s="136"/>
    </row>
    <row r="79" spans="1:7" ht="12" customHeight="1">
      <c r="A79" s="2"/>
      <c r="B79" s="32" t="s">
        <v>85</v>
      </c>
      <c r="C79" s="66" t="s">
        <v>21</v>
      </c>
      <c r="D79" s="7">
        <v>19040</v>
      </c>
      <c r="E79" s="30" t="s">
        <v>115</v>
      </c>
      <c r="G79" s="136"/>
    </row>
    <row r="80" spans="1:7" ht="15" customHeight="1">
      <c r="A80" s="1"/>
      <c r="B80" s="33" t="s">
        <v>4</v>
      </c>
      <c r="C80" s="67" t="s">
        <v>5</v>
      </c>
      <c r="D80" s="16">
        <f>SUM(D81:D81)</f>
        <v>4330</v>
      </c>
      <c r="E80" s="54"/>
      <c r="G80" s="136"/>
    </row>
    <row r="81" spans="1:7" ht="12" customHeight="1">
      <c r="A81" s="6"/>
      <c r="B81" s="34" t="s">
        <v>63</v>
      </c>
      <c r="C81" s="91" t="s">
        <v>64</v>
      </c>
      <c r="D81" s="18">
        <v>4330</v>
      </c>
      <c r="E81" s="104" t="s">
        <v>130</v>
      </c>
      <c r="G81" s="136"/>
    </row>
    <row r="82" spans="1:7" ht="15.75" customHeight="1">
      <c r="A82" s="23" t="s">
        <v>127</v>
      </c>
      <c r="B82" s="64"/>
      <c r="C82" s="74"/>
      <c r="D82" s="24">
        <f>D83+D86</f>
        <v>97595</v>
      </c>
      <c r="E82" s="56"/>
      <c r="G82" s="136"/>
    </row>
    <row r="83" spans="1:7" ht="15" customHeight="1">
      <c r="A83" s="28"/>
      <c r="B83" s="31" t="s">
        <v>14</v>
      </c>
      <c r="C83" s="75" t="s">
        <v>129</v>
      </c>
      <c r="D83" s="15">
        <f>SUM(D84:D85)</f>
        <v>84625</v>
      </c>
      <c r="E83" s="53"/>
      <c r="G83" s="136"/>
    </row>
    <row r="84" spans="1:7" ht="12" customHeight="1">
      <c r="A84" s="22"/>
      <c r="B84" s="36" t="s">
        <v>77</v>
      </c>
      <c r="C84" s="76" t="s">
        <v>16</v>
      </c>
      <c r="D84" s="7">
        <v>78580</v>
      </c>
      <c r="E84" s="30" t="s">
        <v>115</v>
      </c>
      <c r="G84" s="136"/>
    </row>
    <row r="85" spans="1:7" ht="12" customHeight="1">
      <c r="A85" s="40"/>
      <c r="B85" s="36" t="s">
        <v>121</v>
      </c>
      <c r="C85" s="78" t="s">
        <v>120</v>
      </c>
      <c r="D85" s="7">
        <v>6045</v>
      </c>
      <c r="E85" s="30" t="s">
        <v>115</v>
      </c>
      <c r="G85" s="136"/>
    </row>
    <row r="86" spans="1:7" ht="15" customHeight="1">
      <c r="A86" s="27"/>
      <c r="B86" s="33" t="s">
        <v>17</v>
      </c>
      <c r="C86" s="77" t="s">
        <v>18</v>
      </c>
      <c r="D86" s="16">
        <f>SUM(D87:D87)</f>
        <v>12970</v>
      </c>
      <c r="E86" s="54"/>
      <c r="G86" s="136"/>
    </row>
    <row r="87" spans="1:7" ht="12" customHeight="1">
      <c r="A87" s="137"/>
      <c r="B87" s="138" t="s">
        <v>19</v>
      </c>
      <c r="C87" s="139" t="s">
        <v>20</v>
      </c>
      <c r="D87" s="18">
        <v>12970</v>
      </c>
      <c r="E87" s="104" t="s">
        <v>115</v>
      </c>
      <c r="G87" s="133"/>
    </row>
    <row r="88" spans="1:5" ht="15.75" customHeight="1">
      <c r="A88" s="23" t="s">
        <v>139</v>
      </c>
      <c r="B88" s="63"/>
      <c r="C88" s="63"/>
      <c r="D88" s="24">
        <f>D89+D91</f>
        <v>3630</v>
      </c>
      <c r="E88" s="56"/>
    </row>
    <row r="89" spans="1:5" ht="15" customHeight="1">
      <c r="A89" s="8"/>
      <c r="B89" s="31" t="s">
        <v>0</v>
      </c>
      <c r="C89" s="65" t="s">
        <v>1</v>
      </c>
      <c r="D89" s="15">
        <f>SUM(D90)</f>
        <v>2960</v>
      </c>
      <c r="E89" s="53"/>
    </row>
    <row r="90" spans="1:5" ht="13.5" customHeight="1">
      <c r="A90" s="2"/>
      <c r="B90" s="32" t="s">
        <v>85</v>
      </c>
      <c r="C90" s="66" t="s">
        <v>21</v>
      </c>
      <c r="D90" s="7">
        <v>2960</v>
      </c>
      <c r="E90" s="30" t="s">
        <v>115</v>
      </c>
    </row>
    <row r="91" spans="1:5" ht="15" customHeight="1">
      <c r="A91" s="1"/>
      <c r="B91" s="33" t="s">
        <v>4</v>
      </c>
      <c r="C91" s="67" t="s">
        <v>5</v>
      </c>
      <c r="D91" s="16">
        <f>SUM(D92)</f>
        <v>670</v>
      </c>
      <c r="E91" s="54"/>
    </row>
    <row r="92" spans="1:5" ht="13.5" customHeight="1">
      <c r="A92" s="6"/>
      <c r="B92" s="41" t="s">
        <v>63</v>
      </c>
      <c r="C92" s="86" t="s">
        <v>64</v>
      </c>
      <c r="D92" s="18">
        <v>670</v>
      </c>
      <c r="E92" s="104" t="s">
        <v>130</v>
      </c>
    </row>
    <row r="93" spans="1:5" ht="17.25" customHeight="1">
      <c r="A93" s="12" t="s">
        <v>148</v>
      </c>
      <c r="B93" s="81"/>
      <c r="C93" s="82"/>
      <c r="D93" s="11">
        <f>D94+D95</f>
        <v>6827220</v>
      </c>
      <c r="E93" s="83"/>
    </row>
    <row r="94" spans="1:13" ht="15.75" customHeight="1">
      <c r="A94" s="23" t="s">
        <v>149</v>
      </c>
      <c r="B94" s="64"/>
      <c r="C94" s="74"/>
      <c r="D94" s="49">
        <v>6056100</v>
      </c>
      <c r="E94" s="105" t="s">
        <v>122</v>
      </c>
      <c r="H94" s="119"/>
      <c r="I94" s="125"/>
      <c r="J94" s="125"/>
      <c r="K94" s="125"/>
      <c r="L94" s="120"/>
      <c r="M94" s="120"/>
    </row>
    <row r="95" spans="1:13" ht="15.75" customHeight="1">
      <c r="A95" s="23" t="s">
        <v>150</v>
      </c>
      <c r="B95" s="63"/>
      <c r="C95" s="63"/>
      <c r="D95" s="24">
        <f>D96+D97+D111+D113</f>
        <v>771120</v>
      </c>
      <c r="E95" s="56"/>
      <c r="H95" s="119"/>
      <c r="I95" s="125"/>
      <c r="J95" s="125"/>
      <c r="K95" s="125"/>
      <c r="L95" s="120"/>
      <c r="M95" s="120"/>
    </row>
    <row r="96" spans="1:13" ht="15" customHeight="1">
      <c r="A96" s="80"/>
      <c r="B96" s="43">
        <v>32121</v>
      </c>
      <c r="C96" s="79" t="s">
        <v>102</v>
      </c>
      <c r="D96" s="48">
        <v>140100</v>
      </c>
      <c r="E96" s="92" t="s">
        <v>122</v>
      </c>
      <c r="G96" s="119"/>
      <c r="H96" s="125"/>
      <c r="I96" s="125"/>
      <c r="J96" s="125"/>
      <c r="K96" s="120"/>
      <c r="L96" s="120"/>
      <c r="M96" s="120"/>
    </row>
    <row r="97" spans="1:13" ht="15" customHeight="1">
      <c r="A97" s="80"/>
      <c r="B97" s="43">
        <v>322</v>
      </c>
      <c r="C97" s="79" t="s">
        <v>3</v>
      </c>
      <c r="D97" s="48">
        <f>SUM(D98:D110)</f>
        <v>427320</v>
      </c>
      <c r="E97" s="60"/>
      <c r="G97" s="119"/>
      <c r="H97" s="125"/>
      <c r="I97" s="125"/>
      <c r="J97" s="125"/>
      <c r="K97" s="120"/>
      <c r="L97" s="120"/>
      <c r="M97" s="120"/>
    </row>
    <row r="98" spans="1:13" ht="13.5" customHeight="1">
      <c r="A98" s="37"/>
      <c r="B98" s="96" t="s">
        <v>80</v>
      </c>
      <c r="C98" s="97" t="s">
        <v>81</v>
      </c>
      <c r="D98" s="113">
        <v>6000</v>
      </c>
      <c r="E98" s="61" t="s">
        <v>114</v>
      </c>
      <c r="G98" s="119"/>
      <c r="H98" s="125"/>
      <c r="I98" s="125"/>
      <c r="J98" s="125"/>
      <c r="K98" s="120"/>
      <c r="L98" s="120"/>
      <c r="M98" s="120"/>
    </row>
    <row r="99" spans="1:13" ht="13.5" customHeight="1">
      <c r="A99" s="39"/>
      <c r="B99" s="98" t="s">
        <v>82</v>
      </c>
      <c r="C99" s="93" t="s">
        <v>83</v>
      </c>
      <c r="D99" s="114">
        <v>15000</v>
      </c>
      <c r="E99" s="62" t="s">
        <v>114</v>
      </c>
      <c r="H99" s="119"/>
      <c r="I99" s="125"/>
      <c r="J99" s="125"/>
      <c r="K99" s="125"/>
      <c r="L99" s="120"/>
      <c r="M99" s="120"/>
    </row>
    <row r="100" spans="1:5" ht="13.5" customHeight="1">
      <c r="A100" s="39"/>
      <c r="B100" s="98" t="s">
        <v>39</v>
      </c>
      <c r="C100" s="93" t="s">
        <v>84</v>
      </c>
      <c r="D100" s="114">
        <v>20000</v>
      </c>
      <c r="E100" s="62" t="s">
        <v>114</v>
      </c>
    </row>
    <row r="101" spans="1:5" ht="13.5" customHeight="1">
      <c r="A101" s="39"/>
      <c r="B101" s="44">
        <v>32224</v>
      </c>
      <c r="C101" s="99" t="s">
        <v>104</v>
      </c>
      <c r="D101" s="100">
        <v>46500</v>
      </c>
      <c r="E101" s="62" t="s">
        <v>114</v>
      </c>
    </row>
    <row r="102" spans="1:5" ht="13.5" customHeight="1">
      <c r="A102" s="39"/>
      <c r="B102" s="44">
        <v>32224</v>
      </c>
      <c r="C102" s="99" t="s">
        <v>105</v>
      </c>
      <c r="D102" s="100">
        <v>44000</v>
      </c>
      <c r="E102" s="62" t="s">
        <v>114</v>
      </c>
    </row>
    <row r="103" spans="1:14" ht="13.5" customHeight="1">
      <c r="A103" s="39"/>
      <c r="B103" s="44">
        <v>32224</v>
      </c>
      <c r="C103" s="99" t="s">
        <v>106</v>
      </c>
      <c r="D103" s="100">
        <v>21000</v>
      </c>
      <c r="E103" s="62" t="s">
        <v>114</v>
      </c>
      <c r="H103" s="131"/>
      <c r="I103" s="125"/>
      <c r="J103" s="125"/>
      <c r="K103" s="125"/>
      <c r="L103" s="120"/>
      <c r="M103" s="120"/>
      <c r="N103" s="5"/>
    </row>
    <row r="104" spans="1:14" ht="13.5" customHeight="1">
      <c r="A104" s="39"/>
      <c r="B104" s="44">
        <v>32224</v>
      </c>
      <c r="C104" s="99" t="s">
        <v>107</v>
      </c>
      <c r="D104" s="100">
        <v>32000</v>
      </c>
      <c r="E104" s="62" t="s">
        <v>114</v>
      </c>
      <c r="H104" s="131"/>
      <c r="I104" s="125"/>
      <c r="J104" s="125"/>
      <c r="K104" s="125"/>
      <c r="L104" s="120"/>
      <c r="M104" s="120"/>
      <c r="N104" s="5"/>
    </row>
    <row r="105" spans="1:14" ht="13.5" customHeight="1">
      <c r="A105" s="39"/>
      <c r="B105" s="44">
        <v>32224</v>
      </c>
      <c r="C105" s="99" t="s">
        <v>108</v>
      </c>
      <c r="D105" s="100">
        <v>18000</v>
      </c>
      <c r="E105" s="62" t="s">
        <v>114</v>
      </c>
      <c r="H105" s="131"/>
      <c r="I105" s="125"/>
      <c r="J105" s="125"/>
      <c r="K105" s="125"/>
      <c r="L105" s="120"/>
      <c r="M105" s="120"/>
      <c r="N105" s="5"/>
    </row>
    <row r="106" spans="1:14" ht="13.5" customHeight="1">
      <c r="A106" s="39"/>
      <c r="B106" s="44">
        <v>32224</v>
      </c>
      <c r="C106" s="99" t="s">
        <v>109</v>
      </c>
      <c r="D106" s="100">
        <v>8000</v>
      </c>
      <c r="E106" s="62" t="s">
        <v>114</v>
      </c>
      <c r="H106" s="124"/>
      <c r="I106" s="125"/>
      <c r="J106" s="125"/>
      <c r="K106" s="125"/>
      <c r="L106" s="132"/>
      <c r="M106" s="132"/>
      <c r="N106" s="5"/>
    </row>
    <row r="107" spans="1:14" ht="13.5" customHeight="1">
      <c r="A107" s="39"/>
      <c r="B107" s="44">
        <v>32234</v>
      </c>
      <c r="C107" s="45" t="s">
        <v>42</v>
      </c>
      <c r="D107" s="114">
        <v>200220</v>
      </c>
      <c r="E107" s="62" t="s">
        <v>114</v>
      </c>
      <c r="H107" s="131"/>
      <c r="I107" s="125"/>
      <c r="J107" s="125"/>
      <c r="K107" s="125"/>
      <c r="L107" s="120"/>
      <c r="M107" s="120"/>
      <c r="N107" s="5"/>
    </row>
    <row r="108" spans="1:14" ht="13.5" customHeight="1">
      <c r="A108" s="39"/>
      <c r="B108" s="44">
        <v>32251</v>
      </c>
      <c r="C108" s="45" t="s">
        <v>110</v>
      </c>
      <c r="D108" s="114">
        <v>9500</v>
      </c>
      <c r="E108" s="30" t="s">
        <v>130</v>
      </c>
      <c r="H108" s="131"/>
      <c r="I108" s="125"/>
      <c r="J108" s="125"/>
      <c r="K108" s="125"/>
      <c r="L108" s="120"/>
      <c r="M108" s="120"/>
      <c r="N108" s="5"/>
    </row>
    <row r="109" spans="1:14" ht="13.5" customHeight="1">
      <c r="A109" s="39"/>
      <c r="B109" s="44">
        <v>32251</v>
      </c>
      <c r="C109" s="45" t="s">
        <v>111</v>
      </c>
      <c r="D109" s="114">
        <v>4000</v>
      </c>
      <c r="E109" s="30" t="s">
        <v>130</v>
      </c>
      <c r="H109" s="131"/>
      <c r="I109" s="125"/>
      <c r="J109" s="125"/>
      <c r="K109" s="125"/>
      <c r="L109" s="120"/>
      <c r="M109" s="120"/>
      <c r="N109" s="5"/>
    </row>
    <row r="110" spans="1:14" ht="13.5" customHeight="1">
      <c r="A110" s="38"/>
      <c r="B110" s="46">
        <v>32271</v>
      </c>
      <c r="C110" s="47" t="s">
        <v>25</v>
      </c>
      <c r="D110" s="115">
        <v>3100</v>
      </c>
      <c r="E110" s="55" t="s">
        <v>130</v>
      </c>
      <c r="H110" s="5"/>
      <c r="I110" s="5"/>
      <c r="J110" s="5"/>
      <c r="K110" s="5"/>
      <c r="L110" s="5"/>
      <c r="M110" s="116"/>
      <c r="N110" s="5"/>
    </row>
    <row r="111" spans="1:14" ht="15" customHeight="1">
      <c r="A111" s="80"/>
      <c r="B111" s="43">
        <v>323</v>
      </c>
      <c r="C111" s="79" t="s">
        <v>5</v>
      </c>
      <c r="D111" s="48">
        <f>SUM(D112:D112)</f>
        <v>20000</v>
      </c>
      <c r="E111" s="60"/>
      <c r="H111" s="5"/>
      <c r="I111" s="5"/>
      <c r="J111" s="5"/>
      <c r="K111" s="5"/>
      <c r="L111" s="5"/>
      <c r="M111" s="5"/>
      <c r="N111" s="5"/>
    </row>
    <row r="112" spans="1:5" ht="13.5" customHeight="1">
      <c r="A112" s="146"/>
      <c r="B112" s="147">
        <v>32399</v>
      </c>
      <c r="C112" s="148" t="s">
        <v>64</v>
      </c>
      <c r="D112" s="149">
        <v>20000</v>
      </c>
      <c r="E112" s="104" t="s">
        <v>133</v>
      </c>
    </row>
    <row r="113" spans="1:5" ht="15" customHeight="1">
      <c r="A113" s="80"/>
      <c r="B113" s="43">
        <v>329</v>
      </c>
      <c r="C113" s="79" t="s">
        <v>7</v>
      </c>
      <c r="D113" s="48">
        <f>SUM(D114:D116)</f>
        <v>183700</v>
      </c>
      <c r="E113" s="60"/>
    </row>
    <row r="114" spans="1:5" ht="13.5" customHeight="1">
      <c r="A114" s="39"/>
      <c r="B114" s="44">
        <v>32995</v>
      </c>
      <c r="C114" s="45" t="s">
        <v>103</v>
      </c>
      <c r="D114" s="114">
        <v>13800</v>
      </c>
      <c r="E114" s="62" t="s">
        <v>123</v>
      </c>
    </row>
    <row r="115" spans="1:5" ht="13.5" customHeight="1">
      <c r="A115" s="39"/>
      <c r="B115" s="44">
        <v>32999</v>
      </c>
      <c r="C115" s="45" t="s">
        <v>89</v>
      </c>
      <c r="D115" s="114">
        <v>162000</v>
      </c>
      <c r="E115" s="62" t="s">
        <v>124</v>
      </c>
    </row>
    <row r="116" spans="1:5" ht="13.5" customHeight="1" thickBot="1">
      <c r="A116" s="38"/>
      <c r="B116" s="46">
        <v>32999</v>
      </c>
      <c r="C116" s="47" t="s">
        <v>90</v>
      </c>
      <c r="D116" s="114">
        <v>7900</v>
      </c>
      <c r="E116" s="55" t="s">
        <v>133</v>
      </c>
    </row>
    <row r="117" ht="17.25" customHeight="1" thickBot="1">
      <c r="D117" s="145">
        <f>D7+D50+D70+D93</f>
        <v>7945424</v>
      </c>
    </row>
    <row r="118" spans="2:4" ht="15" customHeight="1">
      <c r="B118" s="144" t="s">
        <v>22</v>
      </c>
      <c r="C118" s="142" t="s">
        <v>145</v>
      </c>
      <c r="D118" s="143"/>
    </row>
    <row r="119" spans="2:5" ht="15" customHeight="1">
      <c r="B119" s="144" t="s">
        <v>23</v>
      </c>
      <c r="C119" s="142" t="s">
        <v>146</v>
      </c>
      <c r="E119" s="4"/>
    </row>
    <row r="120" ht="15" customHeight="1">
      <c r="E120" s="4"/>
    </row>
    <row r="121" ht="15" customHeight="1">
      <c r="D121" s="143"/>
    </row>
    <row r="122" ht="15" customHeight="1">
      <c r="E122" s="4"/>
    </row>
    <row r="123" spans="1:5" ht="15" customHeight="1">
      <c r="A123" s="4" t="s">
        <v>154</v>
      </c>
      <c r="E123" s="4"/>
    </row>
    <row r="125" ht="15" customHeight="1">
      <c r="E125" s="26" t="s">
        <v>128</v>
      </c>
    </row>
    <row r="127" ht="15" customHeight="1">
      <c r="E127" s="106"/>
    </row>
    <row r="128" ht="15" customHeight="1">
      <c r="E128" s="141" t="s">
        <v>144</v>
      </c>
    </row>
    <row r="129" ht="15" customHeight="1">
      <c r="E129" s="107"/>
    </row>
    <row r="130" ht="15" customHeight="1">
      <c r="E130" s="4"/>
    </row>
    <row r="132" spans="2:3" ht="15" customHeight="1">
      <c r="B132" s="134"/>
      <c r="C132" s="112"/>
    </row>
    <row r="133" spans="2:3" ht="15" customHeight="1">
      <c r="B133" s="134"/>
      <c r="C133" s="112"/>
    </row>
  </sheetData>
  <sheetProtection/>
  <mergeCells count="4">
    <mergeCell ref="A5:E5"/>
    <mergeCell ref="A3:E3"/>
    <mergeCell ref="G49:J49"/>
    <mergeCell ref="G51:J51"/>
  </mergeCells>
  <printOptions horizontalCentered="1" verticalCentered="1"/>
  <pageMargins left="0.7874015748031497" right="0.7874015748031497" top="0.7874015748031497" bottom="0.7874015748031497" header="0" footer="0.3937007874015748"/>
  <pageSetup horizontalDpi="600" verticalDpi="600" orientation="landscape" paperSize="9" r:id="rId1"/>
  <headerFooter alignWithMargins="0"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22">
      <selection activeCell="D48" sqref="D48"/>
    </sheetView>
  </sheetViews>
  <sheetFormatPr defaultColWidth="9.140625" defaultRowHeight="12.75"/>
  <cols>
    <col min="1" max="1" width="6.421875" style="159" customWidth="1"/>
    <col min="2" max="2" width="28.28125" style="159" customWidth="1"/>
    <col min="3" max="3" width="13.28125" style="159" customWidth="1"/>
    <col min="4" max="4" width="12.28125" style="159" customWidth="1"/>
    <col min="5" max="5" width="18.7109375" style="159" customWidth="1"/>
    <col min="6" max="6" width="8.28125" style="159" customWidth="1"/>
    <col min="7" max="7" width="10.7109375" style="159" customWidth="1"/>
    <col min="8" max="8" width="15.7109375" style="159" customWidth="1"/>
    <col min="9" max="10" width="10.7109375" style="159" customWidth="1"/>
    <col min="11" max="11" width="41.7109375" style="159" customWidth="1"/>
    <col min="12" max="13" width="9.140625" style="159" customWidth="1"/>
    <col min="14" max="14" width="10.140625" style="159" bestFit="1" customWidth="1"/>
    <col min="15" max="16384" width="9.140625" style="159" customWidth="1"/>
  </cols>
  <sheetData>
    <row r="1" spans="1:11" ht="17.25" customHeight="1">
      <c r="A1" s="158" t="s">
        <v>97</v>
      </c>
      <c r="K1" s="160" t="s">
        <v>155</v>
      </c>
    </row>
    <row r="2" spans="1:11" ht="105.75" customHeight="1" thickBot="1">
      <c r="A2" s="161" t="s">
        <v>156</v>
      </c>
      <c r="B2" s="162" t="s">
        <v>157</v>
      </c>
      <c r="C2" s="162" t="s">
        <v>158</v>
      </c>
      <c r="D2" s="162" t="s">
        <v>159</v>
      </c>
      <c r="E2" s="162" t="s">
        <v>160</v>
      </c>
      <c r="F2" s="162" t="s">
        <v>161</v>
      </c>
      <c r="G2" s="162" t="s">
        <v>162</v>
      </c>
      <c r="H2" s="162" t="s">
        <v>163</v>
      </c>
      <c r="I2" s="162" t="s">
        <v>164</v>
      </c>
      <c r="J2" s="162" t="s">
        <v>165</v>
      </c>
      <c r="K2" s="162" t="s">
        <v>166</v>
      </c>
    </row>
    <row r="3" spans="1:11" ht="29.25" customHeight="1" thickTop="1">
      <c r="A3" s="163" t="s">
        <v>167</v>
      </c>
      <c r="B3" s="164" t="s">
        <v>168</v>
      </c>
      <c r="C3" s="165" t="s">
        <v>169</v>
      </c>
      <c r="D3" s="166">
        <f>4500+2500</f>
        <v>7000</v>
      </c>
      <c r="E3" s="164" t="s">
        <v>170</v>
      </c>
      <c r="F3" s="164"/>
      <c r="G3" s="164"/>
      <c r="H3" s="164"/>
      <c r="I3" s="164"/>
      <c r="J3" s="164"/>
      <c r="K3" s="164" t="s">
        <v>171</v>
      </c>
    </row>
    <row r="4" spans="1:11" ht="29.25" customHeight="1">
      <c r="A4" s="167" t="s">
        <v>172</v>
      </c>
      <c r="B4" s="168" t="s">
        <v>173</v>
      </c>
      <c r="C4" s="169" t="s">
        <v>174</v>
      </c>
      <c r="D4" s="170">
        <f>3500+2500</f>
        <v>6000</v>
      </c>
      <c r="E4" s="168" t="s">
        <v>170</v>
      </c>
      <c r="F4" s="168"/>
      <c r="G4" s="168"/>
      <c r="H4" s="168"/>
      <c r="I4" s="168"/>
      <c r="J4" s="168"/>
      <c r="K4" s="164" t="s">
        <v>171</v>
      </c>
    </row>
    <row r="5" spans="1:11" ht="29.25" customHeight="1">
      <c r="A5" s="167" t="s">
        <v>175</v>
      </c>
      <c r="B5" s="168" t="s">
        <v>176</v>
      </c>
      <c r="C5" s="169" t="s">
        <v>174</v>
      </c>
      <c r="D5" s="170">
        <v>12000</v>
      </c>
      <c r="E5" s="168" t="s">
        <v>170</v>
      </c>
      <c r="F5" s="168"/>
      <c r="G5" s="168"/>
      <c r="H5" s="168"/>
      <c r="I5" s="168"/>
      <c r="J5" s="168"/>
      <c r="K5" s="164" t="s">
        <v>171</v>
      </c>
    </row>
    <row r="6" spans="1:11" ht="29.25" customHeight="1">
      <c r="A6" s="167" t="s">
        <v>177</v>
      </c>
      <c r="B6" s="168" t="s">
        <v>81</v>
      </c>
      <c r="C6" s="169" t="s">
        <v>178</v>
      </c>
      <c r="D6" s="170">
        <v>7000</v>
      </c>
      <c r="E6" s="168" t="s">
        <v>170</v>
      </c>
      <c r="F6" s="168"/>
      <c r="G6" s="168"/>
      <c r="H6" s="168"/>
      <c r="I6" s="168"/>
      <c r="J6" s="168"/>
      <c r="K6" s="164" t="s">
        <v>171</v>
      </c>
    </row>
    <row r="7" spans="1:11" ht="29.25" customHeight="1">
      <c r="A7" s="167" t="s">
        <v>179</v>
      </c>
      <c r="B7" s="168" t="s">
        <v>180</v>
      </c>
      <c r="C7" s="169" t="s">
        <v>181</v>
      </c>
      <c r="D7" s="170">
        <v>11000</v>
      </c>
      <c r="E7" s="168" t="s">
        <v>170</v>
      </c>
      <c r="F7" s="168"/>
      <c r="G7" s="168"/>
      <c r="H7" s="168"/>
      <c r="I7" s="168"/>
      <c r="J7" s="168"/>
      <c r="K7" s="164" t="s">
        <v>171</v>
      </c>
    </row>
    <row r="8" spans="1:11" ht="29.25" customHeight="1">
      <c r="A8" s="167" t="s">
        <v>182</v>
      </c>
      <c r="B8" s="168" t="s">
        <v>183</v>
      </c>
      <c r="C8" s="169" t="s">
        <v>184</v>
      </c>
      <c r="D8" s="170">
        <v>18000</v>
      </c>
      <c r="E8" s="168" t="s">
        <v>170</v>
      </c>
      <c r="F8" s="168"/>
      <c r="G8" s="168"/>
      <c r="H8" s="168"/>
      <c r="I8" s="168"/>
      <c r="J8" s="168"/>
      <c r="K8" s="164" t="s">
        <v>171</v>
      </c>
    </row>
    <row r="9" spans="1:11" ht="29.25" customHeight="1">
      <c r="A9" s="167" t="s">
        <v>185</v>
      </c>
      <c r="B9" s="168" t="s">
        <v>186</v>
      </c>
      <c r="C9" s="169" t="s">
        <v>187</v>
      </c>
      <c r="D9" s="170">
        <v>15000</v>
      </c>
      <c r="E9" s="168" t="s">
        <v>170</v>
      </c>
      <c r="F9" s="168"/>
      <c r="G9" s="168"/>
      <c r="H9" s="168"/>
      <c r="I9" s="168"/>
      <c r="J9" s="168"/>
      <c r="K9" s="164" t="s">
        <v>171</v>
      </c>
    </row>
    <row r="10" spans="1:11" ht="29.25" customHeight="1">
      <c r="A10" s="167" t="s">
        <v>188</v>
      </c>
      <c r="B10" s="168" t="s">
        <v>189</v>
      </c>
      <c r="C10" s="169" t="s">
        <v>190</v>
      </c>
      <c r="D10" s="170">
        <v>6000</v>
      </c>
      <c r="E10" s="168" t="s">
        <v>170</v>
      </c>
      <c r="F10" s="168"/>
      <c r="G10" s="168"/>
      <c r="H10" s="168"/>
      <c r="I10" s="168"/>
      <c r="J10" s="168"/>
      <c r="K10" s="164" t="s">
        <v>171</v>
      </c>
    </row>
    <row r="11" spans="1:11" ht="29.25" customHeight="1">
      <c r="A11" s="167" t="s">
        <v>191</v>
      </c>
      <c r="B11" s="168" t="s">
        <v>192</v>
      </c>
      <c r="C11" s="169" t="s">
        <v>193</v>
      </c>
      <c r="D11" s="170">
        <v>16000</v>
      </c>
      <c r="E11" s="168" t="s">
        <v>170</v>
      </c>
      <c r="F11" s="168"/>
      <c r="G11" s="168"/>
      <c r="H11" s="168"/>
      <c r="I11" s="168"/>
      <c r="J11" s="168"/>
      <c r="K11" s="164" t="s">
        <v>171</v>
      </c>
    </row>
    <row r="12" spans="1:11" ht="29.25" customHeight="1">
      <c r="A12" s="167" t="s">
        <v>194</v>
      </c>
      <c r="B12" s="168" t="s">
        <v>195</v>
      </c>
      <c r="C12" s="169" t="s">
        <v>196</v>
      </c>
      <c r="D12" s="170">
        <v>5000</v>
      </c>
      <c r="E12" s="168" t="s">
        <v>170</v>
      </c>
      <c r="F12" s="168"/>
      <c r="G12" s="168"/>
      <c r="H12" s="168"/>
      <c r="I12" s="168"/>
      <c r="J12" s="168"/>
      <c r="K12" s="164" t="s">
        <v>171</v>
      </c>
    </row>
    <row r="13" spans="1:11" ht="29.25" customHeight="1">
      <c r="A13" s="167" t="s">
        <v>197</v>
      </c>
      <c r="B13" s="168" t="s">
        <v>107</v>
      </c>
      <c r="C13" s="169" t="s">
        <v>198</v>
      </c>
      <c r="D13" s="170">
        <v>32000</v>
      </c>
      <c r="E13" s="168" t="s">
        <v>170</v>
      </c>
      <c r="F13" s="168"/>
      <c r="G13" s="168"/>
      <c r="H13" s="168"/>
      <c r="I13" s="168"/>
      <c r="J13" s="168"/>
      <c r="K13" s="164" t="s">
        <v>171</v>
      </c>
    </row>
    <row r="14" spans="1:14" ht="29.25" customHeight="1">
      <c r="A14" s="167" t="s">
        <v>199</v>
      </c>
      <c r="B14" s="168" t="s">
        <v>108</v>
      </c>
      <c r="C14" s="169" t="s">
        <v>200</v>
      </c>
      <c r="D14" s="170">
        <v>18000</v>
      </c>
      <c r="E14" s="168" t="s">
        <v>170</v>
      </c>
      <c r="F14" s="168"/>
      <c r="G14" s="168"/>
      <c r="H14" s="168"/>
      <c r="I14" s="168"/>
      <c r="J14" s="168"/>
      <c r="K14" s="164" t="s">
        <v>171</v>
      </c>
      <c r="N14" s="171">
        <f>SUM(D8:D16)</f>
        <v>159000</v>
      </c>
    </row>
    <row r="15" spans="1:11" ht="29.25" customHeight="1">
      <c r="A15" s="167" t="s">
        <v>201</v>
      </c>
      <c r="B15" s="168" t="s">
        <v>202</v>
      </c>
      <c r="C15" s="169" t="s">
        <v>203</v>
      </c>
      <c r="D15" s="170">
        <v>8000</v>
      </c>
      <c r="E15" s="168" t="s">
        <v>170</v>
      </c>
      <c r="F15" s="168"/>
      <c r="G15" s="168"/>
      <c r="H15" s="168"/>
      <c r="I15" s="168"/>
      <c r="J15" s="168"/>
      <c r="K15" s="164" t="s">
        <v>171</v>
      </c>
    </row>
    <row r="16" spans="1:11" ht="29.25" customHeight="1">
      <c r="A16" s="167" t="s">
        <v>204</v>
      </c>
      <c r="B16" s="168" t="s">
        <v>205</v>
      </c>
      <c r="C16" s="169" t="s">
        <v>206</v>
      </c>
      <c r="D16" s="170">
        <v>41000</v>
      </c>
      <c r="E16" s="168" t="s">
        <v>170</v>
      </c>
      <c r="F16" s="168"/>
      <c r="G16" s="168"/>
      <c r="H16" s="168"/>
      <c r="I16" s="168"/>
      <c r="J16" s="168"/>
      <c r="K16" s="164" t="s">
        <v>171</v>
      </c>
    </row>
    <row r="17" spans="1:11" ht="29.25" customHeight="1">
      <c r="A17" s="163" t="s">
        <v>207</v>
      </c>
      <c r="B17" s="164" t="s">
        <v>208</v>
      </c>
      <c r="C17" s="165" t="s">
        <v>209</v>
      </c>
      <c r="D17" s="166">
        <v>31000</v>
      </c>
      <c r="E17" s="168" t="s">
        <v>170</v>
      </c>
      <c r="F17" s="164"/>
      <c r="G17" s="164"/>
      <c r="H17" s="164"/>
      <c r="I17" s="164"/>
      <c r="J17" s="164"/>
      <c r="K17" s="164" t="s">
        <v>171</v>
      </c>
    </row>
    <row r="18" spans="1:11" ht="29.25" customHeight="1">
      <c r="A18" s="167" t="s">
        <v>210</v>
      </c>
      <c r="B18" s="168" t="s">
        <v>40</v>
      </c>
      <c r="C18" s="169" t="s">
        <v>211</v>
      </c>
      <c r="D18" s="170">
        <v>17000</v>
      </c>
      <c r="E18" s="168" t="s">
        <v>170</v>
      </c>
      <c r="F18" s="168"/>
      <c r="G18" s="168"/>
      <c r="H18" s="168"/>
      <c r="I18" s="168"/>
      <c r="J18" s="168"/>
      <c r="K18" s="164" t="s">
        <v>171</v>
      </c>
    </row>
    <row r="19" spans="1:11" ht="29.25" customHeight="1">
      <c r="A19" s="163" t="s">
        <v>212</v>
      </c>
      <c r="B19" s="164" t="s">
        <v>213</v>
      </c>
      <c r="C19" s="165" t="s">
        <v>214</v>
      </c>
      <c r="D19" s="166">
        <v>198000</v>
      </c>
      <c r="E19" s="168" t="s">
        <v>170</v>
      </c>
      <c r="F19" s="164"/>
      <c r="G19" s="164"/>
      <c r="H19" s="164"/>
      <c r="I19" s="164"/>
      <c r="J19" s="164"/>
      <c r="K19" s="164" t="s">
        <v>171</v>
      </c>
    </row>
    <row r="20" spans="1:11" ht="29.25" customHeight="1">
      <c r="A20" s="172" t="s">
        <v>215</v>
      </c>
      <c r="B20" s="173" t="s">
        <v>216</v>
      </c>
      <c r="C20" s="174" t="s">
        <v>217</v>
      </c>
      <c r="D20" s="175">
        <v>34000</v>
      </c>
      <c r="E20" s="173" t="s">
        <v>170</v>
      </c>
      <c r="F20" s="173"/>
      <c r="G20" s="173"/>
      <c r="H20" s="173"/>
      <c r="I20" s="173"/>
      <c r="J20" s="173"/>
      <c r="K20" s="176"/>
    </row>
    <row r="21" spans="1:11" ht="29.25" customHeight="1">
      <c r="A21" s="172" t="s">
        <v>218</v>
      </c>
      <c r="B21" s="173" t="s">
        <v>219</v>
      </c>
      <c r="C21" s="174" t="s">
        <v>217</v>
      </c>
      <c r="D21" s="175">
        <v>46000</v>
      </c>
      <c r="E21" s="173" t="s">
        <v>170</v>
      </c>
      <c r="F21" s="173"/>
      <c r="G21" s="173"/>
      <c r="H21" s="173"/>
      <c r="I21" s="173"/>
      <c r="J21" s="173"/>
      <c r="K21" s="176"/>
    </row>
    <row r="22" spans="1:11" ht="29.25" customHeight="1">
      <c r="A22" s="172" t="s">
        <v>220</v>
      </c>
      <c r="B22" s="173" t="s">
        <v>221</v>
      </c>
      <c r="C22" s="174" t="s">
        <v>222</v>
      </c>
      <c r="D22" s="175">
        <v>20000</v>
      </c>
      <c r="E22" s="173" t="s">
        <v>170</v>
      </c>
      <c r="F22" s="173"/>
      <c r="G22" s="173"/>
      <c r="H22" s="173"/>
      <c r="I22" s="173"/>
      <c r="J22" s="173"/>
      <c r="K22" s="173"/>
    </row>
    <row r="23" spans="1:11" ht="29.25" customHeight="1">
      <c r="A23" s="167" t="s">
        <v>223</v>
      </c>
      <c r="B23" s="168" t="s">
        <v>224</v>
      </c>
      <c r="C23" s="169" t="s">
        <v>225</v>
      </c>
      <c r="D23" s="170">
        <v>9000</v>
      </c>
      <c r="E23" s="168" t="s">
        <v>170</v>
      </c>
      <c r="F23" s="168"/>
      <c r="G23" s="168"/>
      <c r="H23" s="168"/>
      <c r="I23" s="168"/>
      <c r="J23" s="168"/>
      <c r="K23" s="164" t="s">
        <v>171</v>
      </c>
    </row>
    <row r="24" spans="1:11" ht="29.25" customHeight="1">
      <c r="A24" s="167" t="s">
        <v>226</v>
      </c>
      <c r="B24" s="168" t="s">
        <v>227</v>
      </c>
      <c r="C24" s="169" t="s">
        <v>228</v>
      </c>
      <c r="D24" s="170">
        <v>6000</v>
      </c>
      <c r="E24" s="168" t="s">
        <v>170</v>
      </c>
      <c r="F24" s="168"/>
      <c r="G24" s="168"/>
      <c r="H24" s="168"/>
      <c r="I24" s="168"/>
      <c r="J24" s="168"/>
      <c r="K24" s="164" t="s">
        <v>171</v>
      </c>
    </row>
    <row r="25" spans="1:11" ht="19.5" customHeight="1">
      <c r="A25" s="177"/>
      <c r="B25" s="177"/>
      <c r="C25" s="178"/>
      <c r="D25" s="179">
        <f>SUM(D3:D24)</f>
        <v>563000</v>
      </c>
      <c r="E25" s="177"/>
      <c r="F25" s="177"/>
      <c r="G25" s="177"/>
      <c r="H25" s="177"/>
      <c r="I25" s="177"/>
      <c r="J25" s="177"/>
      <c r="K25" s="177"/>
    </row>
    <row r="26" ht="15">
      <c r="A26" s="180" t="s">
        <v>229</v>
      </c>
    </row>
    <row r="27" ht="15.75">
      <c r="B27" s="181"/>
    </row>
    <row r="28" ht="15">
      <c r="D28" s="171"/>
    </row>
  </sheetData>
  <sheetProtection/>
  <dataValidations count="10">
    <dataValidation allowBlank="1" showInputMessage="1" showErrorMessage="1" promptTitle="CPV" prompt="Je obavezan podatak" sqref="C2:C25"/>
    <dataValidation type="list" showInputMessage="1" showErrorMessage="1" promptTitle="Vrsta postupka" prompt="Je obavezan podatak&#10;" sqref="E2:E25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25">
      <formula1>2</formula1>
      <formula2>200</formula2>
    </dataValidation>
    <dataValidation allowBlank="1" showInputMessage="1" showErrorMessage="1" promptTitle="Evidencijski broj nabave" prompt="Je obavezan podatak&#10;" sqref="A2:A2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25">
      <formula1>100</formula1>
    </dataValidation>
    <dataValidation type="list" allowBlank="1" showInputMessage="1" showErrorMessage="1" sqref="F2:F25">
      <formula1>REZIM</formula1>
    </dataValidation>
    <dataValidation type="list" allowBlank="1" showInputMessage="1" showErrorMessage="1" promptTitle="Predmet podijeljen una grupe" prompt="je obavezan podatak" sqref="G2:G25">
      <formula1>DANE</formula1>
    </dataValidation>
    <dataValidation type="list" allowBlank="1" showInputMessage="1" showErrorMessage="1" promptTitle="Ugovor/OS/Narudžbenica" prompt="je obavezan podatak" sqref="H2:H25">
      <formula1>UON</formula1>
    </dataValidation>
    <dataValidation allowBlank="1" showInputMessage="1" showErrorMessage="1" promptTitle="Planirani početak postupka" prompt="je obavezan podatak za postupke javne nabave" sqref="I2:I25"/>
    <dataValidation allowBlank="1" showInputMessage="1" showErrorMessage="1" promptTitle="Planirano trajanje ugovora/OS" prompt="je obavezan podatak za postupke javne nabave" sqref="J2:J25"/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Zeljko prsa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zeljko_prsa</dc:creator>
  <cp:keywords/>
  <dc:description/>
  <cp:lastModifiedBy>User</cp:lastModifiedBy>
  <cp:lastPrinted>2020-01-17T13:36:13Z</cp:lastPrinted>
  <dcterms:created xsi:type="dcterms:W3CDTF">2014-12-18T10:55:00Z</dcterms:created>
  <dcterms:modified xsi:type="dcterms:W3CDTF">2020-02-11T13:45:56Z</dcterms:modified>
  <cp:category/>
  <cp:version/>
  <cp:contentType/>
  <cp:contentStatus/>
</cp:coreProperties>
</file>